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Downloads\"/>
    </mc:Choice>
  </mc:AlternateContent>
  <bookViews>
    <workbookView xWindow="-120" yWindow="-120" windowWidth="29040" windowHeight="15840" firstSheet="1" activeTab="1"/>
  </bookViews>
  <sheets>
    <sheet name="Bieu TH" sheetId="25" state="hidden" r:id="rId1"/>
    <sheet name="Ke hoach 26-30" sheetId="26" r:id="rId2"/>
    <sheet name="Bieu 02. SN" sheetId="23" state="hidden" r:id="rId3"/>
    <sheet name="Bieu 01 SN" sheetId="21" state="hidden" r:id="rId4"/>
    <sheet name="bieu 02 nam" sheetId="22" state="hidden" r:id="rId5"/>
  </sheets>
  <definedNames>
    <definedName name="_">#N/A</definedName>
    <definedName name="______a1" hidden="1">{"'Sheet1'!$L$16"}</definedName>
    <definedName name="______B1" hidden="1">{"'Sheet1'!$L$16"}</definedName>
    <definedName name="______ban2" hidden="1">{"'Sheet1'!$L$16"}</definedName>
    <definedName name="______h1" hidden="1">{"'Sheet1'!$L$16"}</definedName>
    <definedName name="______hu1" hidden="1">{"'Sheet1'!$L$16"}</definedName>
    <definedName name="______hu2" hidden="1">{"'Sheet1'!$L$16"}</definedName>
    <definedName name="______hu5" hidden="1">{"'Sheet1'!$L$16"}</definedName>
    <definedName name="______hu6" hidden="1">{"'Sheet1'!$L$16"}</definedName>
    <definedName name="______M36" hidden="1">{"'Sheet1'!$L$16"}</definedName>
    <definedName name="______PA3" hidden="1">{"'Sheet1'!$L$16"}</definedName>
    <definedName name="______Pl2" hidden="1">{"'Sheet1'!$L$16"}</definedName>
    <definedName name="______Tru21" hidden="1">{"'Sheet1'!$L$16"}</definedName>
    <definedName name="_____a1" hidden="1">{"'Sheet1'!$L$16"}</definedName>
    <definedName name="_____a129"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cep1" hidden="1">{"'Sheet1'!$L$16"}</definedName>
    <definedName name="_____Coc39" hidden="1">{"'Sheet1'!$L$16"}</definedName>
    <definedName name="_____Goi8" hidden="1">{"'Sheet1'!$L$16"}</definedName>
    <definedName name="_____h1" hidden="1">{"'Sheet1'!$L$16"}</definedName>
    <definedName name="_____hu1" hidden="1">{"'Sheet1'!$L$16"}</definedName>
    <definedName name="_____hu2" hidden="1">{"'Sheet1'!$L$16"}</definedName>
    <definedName name="_____hu5" hidden="1">{"'Sheet1'!$L$16"}</definedName>
    <definedName name="_____hu6" hidden="1">{"'Sheet1'!$L$16"}</definedName>
    <definedName name="_____Lan1" hidden="1">{"'Sheet1'!$L$16"}</definedName>
    <definedName name="_____LAN3" hidden="1">{"'Sheet1'!$L$16"}</definedName>
    <definedName name="_____lk2" hidden="1">{"'Sheet1'!$L$16"}</definedName>
    <definedName name="_____NSO2" hidden="1">{"'Sheet1'!$L$16"}</definedName>
    <definedName name="_____tt3" hidden="1">{"'Sheet1'!$L$16"}</definedName>
    <definedName name="_____TT31" hidden="1">{"'Sheet1'!$L$16"}</definedName>
    <definedName name="____a1" hidden="1">{"'Sheet1'!$L$16"}</definedName>
    <definedName name="____B1" hidden="1">{"'Sheet1'!$L$16"}</definedName>
    <definedName name="____ban2" hidden="1">{"'Sheet1'!$L$16"}</definedName>
    <definedName name="____h1" hidden="1">{"'Sheet1'!$L$16"}</definedName>
    <definedName name="____hsm2">1.1289</definedName>
    <definedName name="____hu1" hidden="1">{"'Sheet1'!$L$16"}</definedName>
    <definedName name="____hu2" hidden="1">{"'Sheet1'!$L$16"}</definedName>
    <definedName name="____hu5" hidden="1">{"'Sheet1'!$L$16"}</definedName>
    <definedName name="____hu6" hidden="1">{"'Sheet1'!$L$16"}</definedName>
    <definedName name="____isc1">0.035</definedName>
    <definedName name="____isc2">0.02</definedName>
    <definedName name="____isc3">0.054</definedName>
    <definedName name="____M36" hidden="1">{"'Sheet1'!$L$16"}</definedName>
    <definedName name="____PA3" hidden="1">{"'Sheet1'!$L$16"}</definedName>
    <definedName name="____Pl2" hidden="1">{"'Sheet1'!$L$16"}</definedName>
    <definedName name="____SOC10">0.3456</definedName>
    <definedName name="____SOC8">0.2827</definedName>
    <definedName name="____Sta1">531.877</definedName>
    <definedName name="____Sta2">561.952</definedName>
    <definedName name="____Sta3">712.202</definedName>
    <definedName name="____Sta4">762.202</definedName>
    <definedName name="____Tru21" hidden="1">{"'Sheet1'!$L$16"}</definedName>
    <definedName name="___a1" hidden="1">{"'Sheet1'!$L$16"}</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B1" hidden="1">{"'Sheet1'!$L$16"}</definedName>
    <definedName name="___ban2" hidden="1">{"'Sheet1'!$L$16"}</definedName>
    <definedName name="___cep1" hidden="1">{"'Sheet1'!$L$16"}</definedName>
    <definedName name="___Coc39" hidden="1">{"'Sheet1'!$L$16"}</definedName>
    <definedName name="___Goi8" hidden="1">{"'Sheet1'!$L$16"}</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Lan1" hidden="1">{"'Sheet1'!$L$16"}</definedName>
    <definedName name="___LAN3" hidden="1">{"'Sheet1'!$L$16"}</definedName>
    <definedName name="___lk2" hidden="1">{"'Sheet1'!$L$16"}</definedName>
    <definedName name="___M36" hidden="1">{"'Sheet1'!$L$16"}</definedName>
    <definedName name="___NSO2" hidden="1">{"'Sheet1'!$L$16"}</definedName>
    <definedName name="___PA3" hidden="1">{"'Sheet1'!$L$16"}</definedName>
    <definedName name="___Pl2" hidden="1">{"'Sheet1'!$L$16"}</definedName>
    <definedName name="___PL3" hidden="1">#REF!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ru21" hidden="1">{"'Sheet1'!$L$16"}</definedName>
    <definedName name="___tt3" hidden="1">{"'Sheet1'!$L$16"}</definedName>
    <definedName name="___TT31" hidden="1">{"'Sheet1'!$L$16"}</definedName>
    <definedName name="__a1" hidden="1">{"'Sheet1'!$L$16"}</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1" hidden="1">{"'Sheet1'!$L$16"}</definedName>
    <definedName name="__ban2" hidden="1">{"'Sheet1'!$L$16"}</definedName>
    <definedName name="__boi1">#REF!</definedName>
    <definedName name="__boi2">#REF!</definedName>
    <definedName name="__boi3">#REF!</definedName>
    <definedName name="__boi4">#REF!</definedName>
    <definedName name="__btm10">#REF!</definedName>
    <definedName name="__btm100">#REF!</definedName>
    <definedName name="__BTM250">#REF!</definedName>
    <definedName name="__btM300">#REF!</definedName>
    <definedName name="__cao1">#REF!</definedName>
    <definedName name="__cao2">#REF!</definedName>
    <definedName name="__cao3">#REF!</definedName>
    <definedName name="__cao4">#REF!</definedName>
    <definedName name="__cao5">#REF!</definedName>
    <definedName name="__cao6">#REF!</definedName>
    <definedName name="__CON1">#REF!</definedName>
    <definedName name="__CON2">#REF!</definedName>
    <definedName name="__dai1">#REF!</definedName>
    <definedName name="__dai2">#REF!</definedName>
    <definedName name="__dai3">#REF!</definedName>
    <definedName name="__dai4">#REF!</definedName>
    <definedName name="__dai5">#REF!</definedName>
    <definedName name="__dai6">#REF!</definedName>
    <definedName name="__dam24">#REF!</definedName>
    <definedName name="__dam33">#REF!</definedName>
    <definedName name="__dan1">#REF!</definedName>
    <definedName name="__dan2">#REF!</definedName>
    <definedName name="__dao1">#REF!</definedName>
    <definedName name="__dbu1">#REF!</definedName>
    <definedName name="__dbu2">#REF!</definedName>
    <definedName name="__ddk01">#REF!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gon4">#REF!</definedName>
    <definedName name="__h1" hidden="1">{"'Sheet1'!$L$16"}</definedName>
    <definedName name="__hom2">#REF!</definedName>
    <definedName name="__hsm2">1.1289</definedName>
    <definedName name="__hu1" hidden="1">{"'Sheet1'!$L$16"}</definedName>
    <definedName name="__hu2" hidden="1">{"'Sheet1'!$L$16"}</definedName>
    <definedName name="__hu5" hidden="1">{"'Sheet1'!$L$16"}</definedName>
    <definedName name="__hu6" hidden="1">{"'Sheet1'!$L$16"}</definedName>
    <definedName name="__isc1">0.035</definedName>
    <definedName name="__isc2">0.02</definedName>
    <definedName name="__isc3">0.054</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lap1">#REF!</definedName>
    <definedName name="__lap2">#REF!</definedName>
    <definedName name="__M36" hidden="1">{"'Sheet1'!$L$16"}</definedName>
    <definedName name="__MAC12">#REF!</definedName>
    <definedName name="__MAC46">#REF!</definedName>
    <definedName name="__NCL100">#REF!</definedName>
    <definedName name="__NCL200">#REF!</definedName>
    <definedName name="__NCL250">#REF!</definedName>
    <definedName name="__NET2">#REF!</definedName>
    <definedName name="__nin190">#REF!</definedName>
    <definedName name="__no1">#REF!</definedName>
    <definedName name="__NSO2" hidden="1">{"'Sheet1'!$L$16"}</definedName>
    <definedName name="__PA3" hidden="1">{"'Sheet1'!$L$16"}</definedName>
    <definedName name="__phi10">#REF!</definedName>
    <definedName name="__phi12">#REF!</definedName>
    <definedName name="__phi14">#REF!</definedName>
    <definedName name="__phi16">#REF!</definedName>
    <definedName name="__phi18">#REF!</definedName>
    <definedName name="__phi20">#REF!</definedName>
    <definedName name="__phi22">#REF!</definedName>
    <definedName name="__phi25">#REF!</definedName>
    <definedName name="__phi28">#REF!</definedName>
    <definedName name="__phi6">#REF!</definedName>
    <definedName name="__phi8">#REF!</definedName>
    <definedName name="__PL1242">#REF!</definedName>
    <definedName name="__Pl2" hidden="1">{"'Sheet1'!$L$16"}</definedName>
    <definedName name="__sat10">#REF!</definedName>
    <definedName name="__sat14">#REF!</definedName>
    <definedName name="__sat16">#REF!</definedName>
    <definedName name="__sat20">#REF!</definedName>
    <definedName name="__sat8">#REF!</definedName>
    <definedName name="__sc1">#REF!</definedName>
    <definedName name="__SC2">#REF!</definedName>
    <definedName name="__sc3">#REF!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C10">0.3456</definedName>
    <definedName name="__SOC8">0.2827</definedName>
    <definedName name="__Sta1">531.877</definedName>
    <definedName name="__Sta2">561.952</definedName>
    <definedName name="__Sta3">712.202</definedName>
    <definedName name="__Sta4">762.202</definedName>
    <definedName name="__sua20">#REF!</definedName>
    <definedName name="__sua30">#REF!</definedName>
    <definedName name="__TB1">#REF!</definedName>
    <definedName name="__TH1">#REF!</definedName>
    <definedName name="__TH2">#REF!</definedName>
    <definedName name="__TH3">#REF!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ru21" hidden="1">{"'Sheet1'!$L$16"}</definedName>
    <definedName name="__vc1">#REF!</definedName>
    <definedName name="__vc2">#REF!</definedName>
    <definedName name="__vc3">#REF!</definedName>
    <definedName name="__VL100">#REF!</definedName>
    <definedName name="__vl2" hidden="1">{"'Sheet1'!$L$16"}</definedName>
    <definedName name="__VL250">#REF!</definedName>
    <definedName name="__xm30">#REF!</definedName>
    <definedName name="_1">#REF!</definedName>
    <definedName name="_1000A01">#N/A</definedName>
    <definedName name="_1145_QĐ_UBND_24_7_2006__928_QĐ_UBND_02_7_2007">#REF!</definedName>
    <definedName name="_2">#REF!</definedName>
    <definedName name="_40x4">5100</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1" hidden="1">{"'Sheet1'!$L$16"}</definedName>
    <definedName name="_ban2" hidden="1">{"'Sheet1'!$L$16"}</definedName>
    <definedName name="_boi1">#REF!</definedName>
    <definedName name="_boi2">#REF!</definedName>
    <definedName name="_boi3">#REF!</definedName>
    <definedName name="_boi4">#REF!</definedName>
    <definedName name="_BTM250">#REF!</definedName>
    <definedName name="_btM300">#REF!</definedName>
    <definedName name="_Builtin155" hidden="1">#N/A</definedName>
    <definedName name="_cao1">#REF!</definedName>
    <definedName name="_cao2">#REF!</definedName>
    <definedName name="_cao3">#REF!</definedName>
    <definedName name="_cao4">#REF!</definedName>
    <definedName name="_cao5">#REF!</definedName>
    <definedName name="_cao6">#REF!</definedName>
    <definedName name="_cep1" hidden="1">{"'Sheet1'!$L$16"}</definedName>
    <definedName name="_Coc39" hidden="1">{"'Sheet1'!$L$16"}</definedName>
    <definedName name="_CON1">#REF!</definedName>
    <definedName name="_CON2">#REF!</definedName>
    <definedName name="_dai1">#REF!</definedName>
    <definedName name="_dai2">#REF!</definedName>
    <definedName name="_dai3">#REF!</definedName>
    <definedName name="_dai4">#REF!</definedName>
    <definedName name="_dai5">#REF!</definedName>
    <definedName name="_dai6">#REF!</definedName>
    <definedName name="_dam24">#REF!</definedName>
    <definedName name="_dam33">#REF!</definedName>
    <definedName name="_dan1">#REF!</definedName>
    <definedName name="_dan2">#REF!</definedName>
    <definedName name="_dao1">#REF!</definedName>
    <definedName name="_dbu1">#REF!</definedName>
    <definedName name="_dbu2">#REF!</definedName>
    <definedName name="_ddk01">#REF!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Fill" hidden="1">#REF!</definedName>
    <definedName name="_xlnm._FilterDatabase" localSheetId="2" hidden="1">'Bieu 02. SN'!$A$14:$W$49</definedName>
    <definedName name="_xlnm._FilterDatabase" localSheetId="0" hidden="1">'Bieu TH'!$A$14:$V$27</definedName>
    <definedName name="_xlnm._FilterDatabase" hidden="1">#REF!</definedName>
    <definedName name="_Goi8" hidden="1">{"'Sheet1'!$L$16"}</definedName>
    <definedName name="_gon4">#REF!</definedName>
    <definedName name="_h1" hidden="1">{"'Sheet1'!$L$16"}</definedName>
    <definedName name="_hsm2">1.1289</definedName>
    <definedName name="_hu1" hidden="1">{"'Sheet1'!$L$16"}</definedName>
    <definedName name="_hu2" hidden="1">{"'Sheet1'!$L$16"}</definedName>
    <definedName name="_hu5" hidden="1">{"'Sheet1'!$L$16"}</definedName>
    <definedName name="_hu6" hidden="1">{"'Sheet1'!$L$16"}</definedName>
    <definedName name="_isc1">0.035</definedName>
    <definedName name="_isc2">0.02</definedName>
    <definedName name="_isc3">0.054</definedName>
    <definedName name="_Key1" hidden="1">#REF!</definedName>
    <definedName name="_Key2" hidden="1">#REF!</definedName>
    <definedName name="_KH08" hidden="1">{#N/A,#N/A,FALSE,"Chi tiÆt"}</definedName>
    <definedName name="_km190">#REF!</definedName>
    <definedName name="_km191">#REF!</definedName>
    <definedName name="_km192">#REF!</definedName>
    <definedName name="_Lan1" hidden="1">{"'Sheet1'!$L$16"}</definedName>
    <definedName name="_LAN3" hidden="1">{"'Sheet1'!$L$16"}</definedName>
    <definedName name="_lap1">#REF!</definedName>
    <definedName name="_lap2">#REF!</definedName>
    <definedName name="_lk2" hidden="1">{"'Sheet1'!$L$16"}</definedName>
    <definedName name="_M36" hidden="1">{"'Sheet1'!$L$16"}</definedName>
    <definedName name="_MAC12">#REF!</definedName>
    <definedName name="_MAC46">#REF!</definedName>
    <definedName name="_NET2">#REF!</definedName>
    <definedName name="_no1">#REF!</definedName>
    <definedName name="_NSO2" hidden="1">{"'Sheet1'!$L$16"}</definedName>
    <definedName name="_Order1" hidden="1">255</definedName>
    <definedName name="_Order2" hidden="1">255</definedName>
    <definedName name="_PA3" hidden="1">{"'Sheet1'!$L$16"}</definedName>
    <definedName name="_phi10">#REF!</definedName>
    <definedName name="_phi12">#REF!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phu2" hidden="1">{"'Sheet1'!$L$16"}</definedName>
    <definedName name="_PL1242">#REF!</definedName>
    <definedName name="_Pl2" hidden="1">{"'Sheet1'!$L$16"}</definedName>
    <definedName name="_PL3" hidden="1">#REF!</definedName>
    <definedName name="_sat10">#REF!</definedName>
    <definedName name="_sat14">#REF!</definedName>
    <definedName name="_sat16">#REF!</definedName>
    <definedName name="_sat20">#REF!</definedName>
    <definedName name="_sat8">#REF!</definedName>
    <definedName name="_sc1">#REF!</definedName>
    <definedName name="_SC2">#REF!</definedName>
    <definedName name="_sc3">#REF!</definedName>
    <definedName name="_slg1">#REF!</definedName>
    <definedName name="_slg2">#REF!</definedName>
    <definedName name="_slg3">#REF!</definedName>
    <definedName name="_slg4">#REF!</definedName>
    <definedName name="_slg5">#REF!</definedName>
    <definedName name="_slg6">#REF!</definedName>
    <definedName name="_SOC10">0.3456</definedName>
    <definedName name="_SOC8">0.2827</definedName>
    <definedName name="_Sort" hidden="1">#REF!</definedName>
    <definedName name="_Sta1">531.877</definedName>
    <definedName name="_Sta2">561.952</definedName>
    <definedName name="_Sta3">712.202</definedName>
    <definedName name="_Sta4">762.202</definedName>
    <definedName name="_TH1">#REF!</definedName>
    <definedName name="_TH2">#REF!</definedName>
    <definedName name="_TH3">#REF!</definedName>
    <definedName name="_TL1">#REF!</definedName>
    <definedName name="_TL2">#REF!</definedName>
    <definedName name="_TLA120">#REF!</definedName>
    <definedName name="_TLA35">#REF!</definedName>
    <definedName name="_TLA50">#REF!</definedName>
    <definedName name="_TLA70">#REF!</definedName>
    <definedName name="_TLA95">#REF!</definedName>
    <definedName name="_Tru21" hidden="1">{"'Sheet1'!$L$16"}</definedName>
    <definedName name="_tt3" hidden="1">{"'Sheet1'!$L$16"}</definedName>
    <definedName name="_TT31" hidden="1">{"'Sheet1'!$L$16"}</definedName>
    <definedName name="_vc1">#REF!</definedName>
    <definedName name="_vc2">#REF!</definedName>
    <definedName name="_vc3">#REF!</definedName>
    <definedName name="_vl2" hidden="1">{"'Sheet1'!$L$16"}</definedName>
    <definedName name="_xm30">#REF!</definedName>
    <definedName name="a" hidden="1">{"'Sheet1'!$L$16"}</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#REF!</definedName>
    <definedName name="a277Print_Titles">#REF!</definedName>
    <definedName name="A35_">#REF!</definedName>
    <definedName name="A50_">#REF!</definedName>
    <definedName name="A6N2">#REF!</definedName>
    <definedName name="A6N3">#REF!</definedName>
    <definedName name="A70_">#REF!</definedName>
    <definedName name="A95_">#REF!</definedName>
    <definedName name="AA">#REF!</definedName>
    <definedName name="abc">#REF!</definedName>
    <definedName name="AC120_">#REF!</definedName>
    <definedName name="AC35_">#REF!</definedName>
    <definedName name="AC50_">#REF!</definedName>
    <definedName name="AC70_">#REF!</definedName>
    <definedName name="AC95_">#REF!</definedName>
    <definedName name="AccessDatabase" hidden="1">"C:\My Documents\LeBinh\Xls\VP Cong ty\FORM.mdb"</definedName>
    <definedName name="AD">#N/A</definedName>
    <definedName name="ADADADD" hidden="1">{"'Sheet1'!$L$16"}</definedName>
    <definedName name="All_Item">#REF!</definedName>
    <definedName name="ALPIN">#N/A</definedName>
    <definedName name="ALPJYOU">#N/A</definedName>
    <definedName name="ALPTOI">#N/A</definedName>
    <definedName name="anpha">#REF!</definedName>
    <definedName name="anscount" hidden="1">3</definedName>
    <definedName name="ATGT" hidden="1">{"'Sheet1'!$L$16"}</definedName>
    <definedName name="B.nuamat">7.25</definedName>
    <definedName name="b_240">#REF!</definedName>
    <definedName name="b_280">#REF!</definedName>
    <definedName name="b_320">#REF!</definedName>
    <definedName name="B_Isc">#REF!</definedName>
    <definedName name="BANG_CHI_TIET_THI_NGHIEM_CONG_TO">#REF!</definedName>
    <definedName name="BANG_CHI_TIET_THI_NGHIEM_DZ0.4KV">#REF!</definedName>
    <definedName name="Bang_cly">#REF!</definedName>
    <definedName name="Bang_CVC">#REF!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chu">#REF!</definedName>
    <definedName name="BB">#REF!</definedName>
    <definedName name="bdd">1.5</definedName>
    <definedName name="ben">#REF!</definedName>
    <definedName name="bengam">#REF!</definedName>
    <definedName name="benuoc">#REF!</definedName>
    <definedName name="beta">#REF!</definedName>
    <definedName name="Bgiang" hidden="1">{"'Sheet1'!$L$16"}</definedName>
    <definedName name="blkh">#REF!</definedName>
    <definedName name="blkh1">#REF!</definedName>
    <definedName name="Bm">3.5</definedName>
    <definedName name="Bn">6.5</definedName>
    <definedName name="Book2">#REF!</definedName>
    <definedName name="BOQ">#REF!</definedName>
    <definedName name="botda">#REF!</definedName>
    <definedName name="BT">#REF!</definedName>
    <definedName name="btchiuaxitm300">#REF!</definedName>
    <definedName name="BTchiuaxm200">#REF!</definedName>
    <definedName name="btcocM400">#REF!</definedName>
    <definedName name="BTlotm100">#REF!</definedName>
    <definedName name="BU_CHENH_LECH_DZ0.4KV">#REF!</definedName>
    <definedName name="BU_CHENH_LECH_DZ22KV">#REF!</definedName>
    <definedName name="BU_CHENH_LECH_TBA">#REF!</definedName>
    <definedName name="Bulongma">8700</definedName>
    <definedName name="BVCISUMMARY">#REF!</definedName>
    <definedName name="BŸo_cŸo_täng_hìp_giŸ_trÙ_t_i_s_n_câ__Ùnh">#REF!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a.1111">#REF!</definedName>
    <definedName name="ca.1111.th">#REF!</definedName>
    <definedName name="CACAU">298161</definedName>
    <definedName name="cao">#REF!</definedName>
    <definedName name="cap">#REF!</definedName>
    <definedName name="cap0.7">#REF!</definedName>
    <definedName name="Cat">#REF!</definedName>
    <definedName name="Category_All">#REF!</definedName>
    <definedName name="CATIN">#N/A</definedName>
    <definedName name="CATJYOU">#N/A</definedName>
    <definedName name="catm">#REF!</definedName>
    <definedName name="catn">#REF!</definedName>
    <definedName name="CATREC">#N/A</definedName>
    <definedName name="CATSYU">#N/A</definedName>
    <definedName name="catvang">#REF!</definedName>
    <definedName name="cchong">#REF!</definedName>
    <definedName name="CCS">#REF!</definedName>
    <definedName name="cd">#REF!</definedName>
    <definedName name="CDD">#REF!</definedName>
    <definedName name="CDDD">#REF!</definedName>
    <definedName name="CDDD1P">#REF!</definedName>
    <definedName name="CDDD1PHA">#REF!</definedName>
    <definedName name="CDDD3PHA">#REF!</definedName>
    <definedName name="Cdnum">#REF!</definedName>
    <definedName name="CDTK_tim">31.77</definedName>
    <definedName name="CH">#REF!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itietbgiang2" hidden="1">{"'Sheet1'!$L$16"}</definedName>
    <definedName name="chl" hidden="1">{"'Sheet1'!$L$16"}</definedName>
    <definedName name="chon">#REF!</definedName>
    <definedName name="chon1">#REF!</definedName>
    <definedName name="chon2">#REF!</definedName>
    <definedName name="chon3">#REF!</definedName>
    <definedName name="chung">66</definedName>
    <definedName name="CK">#REF!</definedName>
    <definedName name="CL">#REF!</definedName>
    <definedName name="CLECH_0.4">#REF!</definedName>
    <definedName name="CLVC3">0.1</definedName>
    <definedName name="CLVC35">#REF!</definedName>
    <definedName name="CLVCTB">#REF!</definedName>
    <definedName name="clvl">#REF!</definedName>
    <definedName name="cmc">#REF!</definedName>
    <definedName name="cn">#REF!</definedName>
    <definedName name="CNC">#REF!</definedName>
    <definedName name="CND">#REF!</definedName>
    <definedName name="CNG">#REF!</definedName>
    <definedName name="Co">#REF!</definedName>
    <definedName name="coc">#REF!</definedName>
    <definedName name="Coc_60" hidden="1">{"'Sheet1'!$L$16"}</definedName>
    <definedName name="CoCauN" hidden="1">{"'Sheet1'!$L$16"}</definedName>
    <definedName name="cocbtct">#REF!</definedName>
    <definedName name="cocot">#REF!</definedName>
    <definedName name="cocott">#REF!</definedName>
    <definedName name="Code" hidden="1">#REF!</definedName>
    <definedName name="Cöï_ly_vaän_chuyeãn">#REF!</definedName>
    <definedName name="CÖÏ_LY_VAÄN_CHUYEÅN">#REF!</definedName>
    <definedName name="COMMON">#REF!</definedName>
    <definedName name="comong">#REF!</definedName>
    <definedName name="CON_EQP_COS">#REF!</definedName>
    <definedName name="CON_EQP_COST">#REF!</definedName>
    <definedName name="Cong_HM_DTCT">#REF!</definedName>
    <definedName name="Cong_M_DTCT">#REF!</definedName>
    <definedName name="Cong_NC_DTCT">#REF!</definedName>
    <definedName name="Cong_VL_DTCT">#REF!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NST_EQ">#REF!</definedName>
    <definedName name="COT">#REF!</definedName>
    <definedName name="cot7.5">#REF!</definedName>
    <definedName name="cot8.5">#REF!</definedName>
    <definedName name="Cotsatma">9726</definedName>
    <definedName name="Cotthepma">9726</definedName>
    <definedName name="cottron">#REF!</definedName>
    <definedName name="cotvuong">#REF!</definedName>
    <definedName name="COVER">#REF!</definedName>
    <definedName name="CP" hidden="1">#REF!</definedName>
    <definedName name="cp0x4">#REF!</definedName>
    <definedName name="cpmtc">#REF!</definedName>
    <definedName name="cpnc">#REF!</definedName>
    <definedName name="cptt">#REF!</definedName>
    <definedName name="CPVC35">#REF!</definedName>
    <definedName name="CPVCDN">#REF!</definedName>
    <definedName name="cpvl">#REF!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TCT1" hidden="1">{"'Sheet1'!$L$16"}</definedName>
    <definedName name="ctdn9697">#REF!</definedName>
    <definedName name="ctiep">#REF!</definedName>
    <definedName name="CTIET">#REF!</definedName>
    <definedName name="CU_LY_VAN_CHUYEN_GIA_QUYEN">#REF!</definedName>
    <definedName name="CU_LY_VAN_CHUYEN_THU_CONG">#REF!</definedName>
    <definedName name="cui">#REF!</definedName>
    <definedName name="CURRENCY">#REF!</definedName>
    <definedName name="cutram">#REF!</definedName>
    <definedName name="cv">#REF!</definedName>
    <definedName name="cx">#REF!</definedName>
    <definedName name="d">#REF!</definedName>
    <definedName name="D_7101A_B">#REF!</definedName>
    <definedName name="da0.5x1">#REF!</definedName>
    <definedName name="da1x2">#REF!</definedName>
    <definedName name="da4x6">#REF!</definedName>
    <definedName name="dahoc">#REF!</definedName>
    <definedName name="dam">#REF!</definedName>
    <definedName name="dama">#REF!</definedName>
    <definedName name="danducsan">#REF!</definedName>
    <definedName name="dao">#REF!</definedName>
    <definedName name="dap">#REF!</definedName>
    <definedName name="DAT">#REF!</definedName>
    <definedName name="DATA_DATA2_List">#REF!</definedName>
    <definedName name="data1" hidden="1">#REF!</definedName>
    <definedName name="data2" hidden="1">#REF!</definedName>
    <definedName name="data3" hidden="1">#REF!</definedName>
    <definedName name="_xlnm.Database">#REF!</definedName>
    <definedName name="DCL_22">12117600</definedName>
    <definedName name="DCL_35">25490000</definedName>
    <definedName name="dd">#REF!</definedName>
    <definedName name="dđ" hidden="1">{"'Sheet1'!$L$16"}</definedName>
    <definedName name="DDAY">#REF!</definedName>
    <definedName name="dddem">0.1</definedName>
    <definedName name="dden">#REF!</definedName>
    <definedName name="DDK">#REF!</definedName>
    <definedName name="DEMI1">#N/A</definedName>
    <definedName name="DEMI2">#N/A</definedName>
    <definedName name="den_bu">#REF!</definedName>
    <definedName name="denbu">#REF!</definedName>
    <definedName name="DenDK" hidden="1">{"'Sheet1'!$L$16"}</definedName>
    <definedName name="Det32x3">#REF!</definedName>
    <definedName name="Det35x3">#REF!</definedName>
    <definedName name="Det40x4">#REF!</definedName>
    <definedName name="Det50x5">#REF!</definedName>
    <definedName name="Det63x6">#REF!</definedName>
    <definedName name="Det75x6">#REF!</definedName>
    <definedName name="DFSDF" hidden="1">{"'Sheet1'!$L$16"}</definedName>
    <definedName name="dgbdII">#REF!</definedName>
    <definedName name="DGCTI592">#REF!</definedName>
    <definedName name="dgctp2" hidden="1">{"'Sheet1'!$L$16"}</definedName>
    <definedName name="dghp">#REF!</definedName>
    <definedName name="DGNC">#REF!</definedName>
    <definedName name="dgqndn">#REF!</definedName>
    <definedName name="DGTV">#REF!</definedName>
    <definedName name="dgvl">#REF!</definedName>
    <definedName name="DGVT">#REF!</definedName>
    <definedName name="dhom">#REF!</definedName>
    <definedName name="dien">#REF!</definedName>
    <definedName name="dientichck">#REF!</definedName>
    <definedName name="dinh">#REF!</definedName>
    <definedName name="dinh2">#REF!</definedName>
    <definedName name="Discount" hidden="1">#REF!</definedName>
    <definedName name="display_area_2" hidden="1">#REF!</definedName>
    <definedName name="DLCC">#REF!</definedName>
    <definedName name="DM">#REF!</definedName>
    <definedName name="dm56bxd">#REF!</definedName>
    <definedName name="DN">#REF!</definedName>
    <definedName name="DÑt45x4">#REF!</definedName>
    <definedName name="doan1">#REF!</definedName>
    <definedName name="doan2">#REF!</definedName>
    <definedName name="doan3">#REF!</definedName>
    <definedName name="doan4">#REF!</definedName>
    <definedName name="doan5">#REF!</definedName>
    <definedName name="doan6">#REF!</definedName>
    <definedName name="dobt">#REF!</definedName>
    <definedName name="docdoc">0.03125</definedName>
    <definedName name="Document_array">{"Thuxm2.xls","Sheet1"}</definedName>
    <definedName name="DON_GIA_3282">#REF!</definedName>
    <definedName name="DON_GIA_3283">#REF!</definedName>
    <definedName name="DON_GIA_3285">#REF!</definedName>
    <definedName name="DON_GIA_VAN_CHUYEN_36">#REF!</definedName>
    <definedName name="dongia">#REF!</definedName>
    <definedName name="dotcong">1</definedName>
    <definedName name="drf" hidden="1">#REF!</definedName>
    <definedName name="ds" hidden="1">{#N/A,#N/A,FALSE,"Chi tiÆt"}</definedName>
    <definedName name="DS1p1vc">#REF!</definedName>
    <definedName name="ds1p2nc">#REF!</definedName>
    <definedName name="ds1p2vc">#REF!</definedName>
    <definedName name="ds1pnc">#REF!</definedName>
    <definedName name="ds1pvl">#REF!</definedName>
    <definedName name="ds3pctnc">#REF!</definedName>
    <definedName name="ds3pctvc">#REF!</definedName>
    <definedName name="ds3pctvl">#REF!</definedName>
    <definedName name="dsh" hidden="1">#REF!</definedName>
    <definedName name="DSPK1p1nc">#REF!</definedName>
    <definedName name="DSPK1p1vl">#REF!</definedName>
    <definedName name="DSPK1pnc">#REF!</definedName>
    <definedName name="DSPK1pvl">#REF!</definedName>
    <definedName name="DSUMDATA">#REF!</definedName>
    <definedName name="dtich1">#REF!</definedName>
    <definedName name="dtich2">#REF!</definedName>
    <definedName name="dtich3">#REF!</definedName>
    <definedName name="dtich4">#REF!</definedName>
    <definedName name="dtich5">#REF!</definedName>
    <definedName name="dtich6">#REF!</definedName>
    <definedName name="DU_TOAN_CHI_TIET_CONG_TO">#REF!</definedName>
    <definedName name="DU_TOAN_CHI_TIET_DZ22KV">#REF!</definedName>
    <definedName name="DU_TOAN_CHI_TIET_KHO_BAI">#REF!</definedName>
    <definedName name="Duongnaco" hidden="1">{"'Sheet1'!$L$16"}</definedName>
    <definedName name="DutoanDongmo">#REF!</definedName>
    <definedName name="e">#REF!</definedName>
    <definedName name="E.chandoc">8.875</definedName>
    <definedName name="E.PC">10.438</definedName>
    <definedName name="E.PVI">12</definedName>
    <definedName name="emb">#REF!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x">#REF!</definedName>
    <definedName name="_xlnm.Extract">#REF!</definedName>
    <definedName name="f">#REF!</definedName>
    <definedName name="FACTOR">#REF!</definedName>
    <definedName name="FCode" hidden="1">#REF!</definedName>
    <definedName name="fdfsf" hidden="1">{#N/A,#N/A,FALSE,"Chi tiÆt"}</definedName>
    <definedName name="fff" hidden="1">{"'Sheet1'!$L$16"}</definedName>
    <definedName name="FI_12">4820</definedName>
    <definedName name="FO">#N/A</definedName>
    <definedName name="fsdfdsf" hidden="1">{"'Sheet1'!$L$16"}</definedName>
    <definedName name="g" hidden="1">{"'Sheet1'!$L$16"}</definedName>
    <definedName name="G_ME">#REF!</definedName>
    <definedName name="gach">#REF!</definedName>
    <definedName name="geo">#REF!</definedName>
    <definedName name="gg">#REF!</definedName>
    <definedName name="ghip">#REF!</definedName>
    <definedName name="gia">#REF!</definedName>
    <definedName name="Gia_CT">#REF!</definedName>
    <definedName name="GIA_CU_LY_VAN_CHUYEN">#REF!</definedName>
    <definedName name="Gia_tien">#REF!</definedName>
    <definedName name="gia_tien_BTN">#REF!</definedName>
    <definedName name="Gia_VT">#REF!</definedName>
    <definedName name="GIAVLIEUTN">#REF!</definedName>
    <definedName name="Giocong">#REF!</definedName>
    <definedName name="gl3p">#REF!</definedName>
    <definedName name="go">#REF!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tb">#REF!</definedName>
    <definedName name="gtbtt">#REF!</definedName>
    <definedName name="gtst">#REF!</definedName>
    <definedName name="GTXL">#REF!</definedName>
    <definedName name="Gxl">#REF!</definedName>
    <definedName name="gxltt">#REF!</definedName>
    <definedName name="h">#REF!</definedName>
    <definedName name="H_THUCHTHH">#REF!</definedName>
    <definedName name="H_THUCTT">#REF!</definedName>
    <definedName name="ha">#REF!</definedName>
    <definedName name="HCM">#REF!</definedName>
    <definedName name="Hdao">0.3</definedName>
    <definedName name="Hdap">5.2</definedName>
    <definedName name="HE_SO_KHO_KHAN_CANG_DAY">#REF!</definedName>
    <definedName name="Heä_soá_laép_xaø_H">1.7</definedName>
    <definedName name="heä_soá_sình_laày">#REF!</definedName>
    <definedName name="HH">#REF!</definedName>
    <definedName name="HHcat">#REF!</definedName>
    <definedName name="HHda">#REF!</definedName>
    <definedName name="HHTT">#REF!</definedName>
    <definedName name="HiddenRows" hidden="1">#REF!</definedName>
    <definedName name="hien">#REF!</definedName>
    <definedName name="Hinh_thuc">#REF!</definedName>
    <definedName name="HiÕu">#REF!</definedName>
    <definedName name="hoc">55000</definedName>
    <definedName name="hoida">#REF!</definedName>
    <definedName name="hoigio">#REF!</definedName>
    <definedName name="HOME_MANP">#REF!</definedName>
    <definedName name="HOMEOFFICE_COST">#REF!</definedName>
    <definedName name="hs">#REF!</definedName>
    <definedName name="HSCT3">0.1</definedName>
    <definedName name="hsd">#REF!</definedName>
    <definedName name="hsdc">#REF!</definedName>
    <definedName name="hsdc1">#REF!</definedName>
    <definedName name="HSDN">2.5</definedName>
    <definedName name="HSHH">#REF!</definedName>
    <definedName name="HSHHUT">#REF!</definedName>
    <definedName name="hsk">#REF!</definedName>
    <definedName name="HSKK35">#REF!</definedName>
    <definedName name="HSLX">#REF!</definedName>
    <definedName name="HSLXH">1.7</definedName>
    <definedName name="HSLXP">#REF!</definedName>
    <definedName name="hsm">1.1289</definedName>
    <definedName name="hsn">0.5</definedName>
    <definedName name="hsnc_cau">2.5039</definedName>
    <definedName name="hsnc_cau2">1.626</definedName>
    <definedName name="hsnc_d">1.6356</definedName>
    <definedName name="hsnc_d2">1.6356</definedName>
    <definedName name="hßm4">#REF!</definedName>
    <definedName name="hstb">#REF!</definedName>
    <definedName name="hstdtk">#REF!</definedName>
    <definedName name="hsthep">#REF!</definedName>
    <definedName name="HSVC1">#REF!</definedName>
    <definedName name="HSVC2">#REF!</definedName>
    <definedName name="HSVC3">#REF!</definedName>
    <definedName name="hsvl">1</definedName>
    <definedName name="hsvl2">1</definedName>
    <definedName name="HT">#REF!</definedName>
    <definedName name="HTHH">#REF!</definedName>
    <definedName name="htlm" hidden="1">{"'Sheet1'!$L$16"}</definedName>
    <definedName name="HTML_CodePage" hidden="1">950</definedName>
    <definedName name="HTML_Control" hidden="1">{"'Sheet1'!$L$16"}</definedName>
    <definedName name="HTML_Control1"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rhrt" hidden="1">{"'Sheet1'!$L$16"}</definedName>
    <definedName name="HTVL">#REF!</definedName>
    <definedName name="hu" hidden="1">{"'Sheet1'!$L$16"}</definedName>
    <definedName name="hung" hidden="1">{"'Sheet1'!$L$16"}</definedName>
    <definedName name="HUU" hidden="1">{"'Sheet1'!$L$16"}</definedName>
    <definedName name="huy" hidden="1">{"'Sheet1'!$L$16"}</definedName>
    <definedName name="HV">#N/A</definedName>
    <definedName name="I">#REF!</definedName>
    <definedName name="IDLAB_COST">#REF!</definedName>
    <definedName name="IND_LAB">#REF!</definedName>
    <definedName name="INDMANP">#REF!</definedName>
    <definedName name="j" hidden="1">{"'Sheet1'!$L$16"}</definedName>
    <definedName name="j356C8">#REF!</definedName>
    <definedName name="K">#REF!</definedName>
    <definedName name="k2b">#REF!</definedName>
    <definedName name="kcong">#REF!</definedName>
    <definedName name="KE_HOACH_VON_PHU_THU">#REF!</definedName>
    <definedName name="kem">#REF!</definedName>
    <definedName name="KH_Chang">#REF!</definedName>
    <definedName name="khac">2</definedName>
    <definedName name="khla09" hidden="1">{"'Sheet1'!$L$16"}</definedName>
    <definedName name="KHOI_LUONG_DAT_DAO_DAP">#REF!</definedName>
    <definedName name="khongtruotgia" hidden="1">{"'Sheet1'!$L$16"}</definedName>
    <definedName name="khvh09" hidden="1">{"'Sheet1'!$L$16"}</definedName>
    <definedName name="khvx09" hidden="1">{#N/A,#N/A,FALSE,"Chi tiÆt"}</definedName>
    <definedName name="KHYt09" hidden="1">{"'Sheet1'!$L$16"}</definedName>
    <definedName name="KINH_PHI_DEN_BU">#REF!</definedName>
    <definedName name="KINH_PHI_DZ0.4KV">#REF!</definedName>
    <definedName name="KINH_PHI_KHAO_SAT__LAP_BCNCKT__TKKTTC">#REF!</definedName>
    <definedName name="KINH_PHI_KHO_BAI">#REF!</definedName>
    <definedName name="KINH_PHI_TBA">#REF!</definedName>
    <definedName name="kl_ME">#REF!</definedName>
    <definedName name="KLduonggiaods" hidden="1">{"'Sheet1'!$L$16"}</definedName>
    <definedName name="KLTHDN">#REF!</definedName>
    <definedName name="KLVANKHUON">#REF!</definedName>
    <definedName name="kp1ph">#REF!</definedName>
    <definedName name="ksbn" hidden="1">{"'Sheet1'!$L$16"}</definedName>
    <definedName name="kshn" hidden="1">{"'Sheet1'!$L$16"}</definedName>
    <definedName name="ksls" hidden="1">{"'Sheet1'!$L$16"}</definedName>
    <definedName name="KSTK">#REF!</definedName>
    <definedName name="KVC">#REF!</definedName>
    <definedName name="L">#REF!</definedName>
    <definedName name="L_mong">#REF!</definedName>
    <definedName name="L63x6">5800</definedName>
    <definedName name="lan" hidden="1">{#N/A,#N/A,TRUE,"BT M200 da 10x20"}</definedName>
    <definedName name="langson" hidden="1">{"'Sheet1'!$L$16"}</definedName>
    <definedName name="lanhto">#REF!</definedName>
    <definedName name="LAP_DAT_TBA">#REF!</definedName>
    <definedName name="LBS_22">107800000</definedName>
    <definedName name="LIET_KE_VI_TRI_DZ0.4KV">#REF!</definedName>
    <definedName name="LIET_KE_VI_TRI_DZ22KV">#REF!</definedName>
    <definedName name="lk" hidden="1">#REF!</definedName>
    <definedName name="LK_hathe">#REF!</definedName>
    <definedName name="Lmk">#REF!</definedName>
    <definedName name="Lnsc">#REF!</definedName>
    <definedName name="lntt">#REF!</definedName>
    <definedName name="Loai_TD">#REF!</definedName>
    <definedName name="lVC">#REF!</definedName>
    <definedName name="m">#REF!</definedName>
    <definedName name="M0.4">#REF!</definedName>
    <definedName name="M12aavl">#REF!</definedName>
    <definedName name="M12ba3p">#REF!</definedName>
    <definedName name="M12bb1p">#REF!</definedName>
    <definedName name="M14bb1p">#REF!</definedName>
    <definedName name="M8a">#REF!</definedName>
    <definedName name="M8aa">#REF!</definedName>
    <definedName name="m8aanc">#REF!</definedName>
    <definedName name="m8aavl">#REF!</definedName>
    <definedName name="ma">#REF!</definedName>
    <definedName name="Ma3pnc">#REF!</definedName>
    <definedName name="Ma3pvl">#REF!</definedName>
    <definedName name="Maa3pnc">#REF!</definedName>
    <definedName name="Maa3pvl">#REF!</definedName>
    <definedName name="MAJ_CON_EQP">#REF!</definedName>
    <definedName name="MAVANKHUON">#REF!</definedName>
    <definedName name="MAVLTHDN">#REF!</definedName>
    <definedName name="Mba1p">#REF!</definedName>
    <definedName name="Mba3p">#REF!</definedName>
    <definedName name="Mbb3p">#REF!</definedName>
    <definedName name="mc">#REF!</definedName>
    <definedName name="MG_A">#REF!</definedName>
    <definedName name="MN">#REF!</definedName>
    <definedName name="mo" hidden="1">{"'Sheet1'!$L$16"}</definedName>
    <definedName name="moi" hidden="1">{"'Sheet1'!$L$16"}</definedName>
    <definedName name="mongbang">#REF!</definedName>
    <definedName name="mongdon">#REF!</definedName>
    <definedName name="Morong">#REF!</definedName>
    <definedName name="Morong4054_85">#REF!</definedName>
    <definedName name="Moùng">#REF!</definedName>
    <definedName name="MSCT">#REF!</definedName>
    <definedName name="mtcdg">#REF!</definedName>
    <definedName name="MTMAC12">#REF!</definedName>
    <definedName name="mtram">#REF!</definedName>
    <definedName name="myle">#REF!</definedName>
    <definedName name="n">#REF!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g">#REF!</definedName>
    <definedName name="N1pINGvc">#REF!</definedName>
    <definedName name="n1pint">#REF!</definedName>
    <definedName name="naêm1999">#REF!</definedName>
    <definedName name="nc">#REF!</definedName>
    <definedName name="nc_btm10">#REF!</definedName>
    <definedName name="nc_btm100">#REF!</definedName>
    <definedName name="nc3p">#REF!</definedName>
    <definedName name="NCBD100">#REF!</definedName>
    <definedName name="NCBD200">#REF!</definedName>
    <definedName name="NCBD250">#REF!</definedName>
    <definedName name="NCcap0.7">#REF!</definedName>
    <definedName name="NCcap1">#REF!</definedName>
    <definedName name="NCCT3p">#REF!</definedName>
    <definedName name="ncdg">#REF!</definedName>
    <definedName name="NCKT">#REF!</definedName>
    <definedName name="nctram">#REF!</definedName>
    <definedName name="NCVC100">#REF!</definedName>
    <definedName name="NCVC200">#REF!</definedName>
    <definedName name="NCVC250">#REF!</definedName>
    <definedName name="NCVC3P">#REF!</definedName>
    <definedName name="nd">#REF!</definedName>
    <definedName name="NET">#REF!</definedName>
    <definedName name="NET_1">#REF!</definedName>
    <definedName name="NET_ANA">#REF!</definedName>
    <definedName name="NET_ANA_1">#REF!</definedName>
    <definedName name="NET_ANA_2">#REF!</definedName>
    <definedName name="ngu" hidden="1">{"'Sheet1'!$L$16"}</definedName>
    <definedName name="NH">#REF!</definedName>
    <definedName name="NHANH2_CG4" hidden="1">{"'Sheet1'!$L$16"}</definedName>
    <definedName name="nhn">#REF!</definedName>
    <definedName name="NHot">#REF!</definedName>
    <definedName name="nhu">#REF!</definedName>
    <definedName name="nhua">#REF!</definedName>
    <definedName name="nhuad">#REF!</definedName>
    <definedName name="nhucauvonngoaiKH" hidden="1">{"'Sheet1'!$L$16"}</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903p">#REF!</definedName>
    <definedName name="nin3p">#REF!</definedName>
    <definedName name="nind">#REF!</definedName>
    <definedName name="nind1p">#REF!</definedName>
    <definedName name="nind3p">#REF!</definedName>
    <definedName name="NINDnc">#REF!</definedName>
    <definedName name="nindnc1p">#REF!</definedName>
    <definedName name="NINDvc">#REF!</definedName>
    <definedName name="NINDvl">#REF!</definedName>
    <definedName name="nindvl1p">#REF!</definedName>
    <definedName name="ning1p">#REF!</definedName>
    <definedName name="ningnc1p">#REF!</definedName>
    <definedName name="ningvl1p">#REF!</definedName>
    <definedName name="NINnc">#REF!</definedName>
    <definedName name="nint1p">#REF!</definedName>
    <definedName name="nintnc1p">#REF!</definedName>
    <definedName name="nintvl1p">#REF!</definedName>
    <definedName name="NINvc">#REF!</definedName>
    <definedName name="NINvl">#REF!</definedName>
    <definedName name="nl">#REF!</definedName>
    <definedName name="nl1p">#REF!</definedName>
    <definedName name="nl3p">#REF!</definedName>
    <definedName name="nlht">#REF!</definedName>
    <definedName name="NLTK1p">#REF!</definedName>
    <definedName name="nn">#REF!</definedName>
    <definedName name="nn1p">#REF!</definedName>
    <definedName name="nn3p">#REF!</definedName>
    <definedName name="No">#REF!</definedName>
    <definedName name="nuoc">#REF!</definedName>
    <definedName name="nx">#REF!</definedName>
    <definedName name="ophom">#REF!</definedName>
    <definedName name="OrderTable" hidden="1">#REF!</definedName>
    <definedName name="osc">#REF!</definedName>
    <definedName name="oxy">#REF!</definedName>
    <definedName name="PA">#REF!</definedName>
    <definedName name="PAIII_" hidden="1">{"'Sheet1'!$L$16"}</definedName>
    <definedName name="panen">#REF!</definedName>
    <definedName name="PHAN_DIEN_DZ0.4KV">#REF!</definedName>
    <definedName name="PHAN_DIEN_TBA">#REF!</definedName>
    <definedName name="PHAN_MUA_SAM_DZ0.4KV">#REF!</definedName>
    <definedName name="phu_luc_vua">#REF!</definedName>
    <definedName name="PLKL">#REF!</definedName>
    <definedName name="PMS" hidden="1">{"'Sheet1'!$L$16"}</definedName>
    <definedName name="PRICE">#REF!</definedName>
    <definedName name="PRICE1">#REF!</definedName>
    <definedName name="_xlnm.Print_Area" localSheetId="3">'Bieu 01 SN'!$A$1:$R$152</definedName>
    <definedName name="_xlnm.Print_Area" localSheetId="2">'Bieu 02. SN'!$A$10:$W$49</definedName>
    <definedName name="_xlnm.Print_Area" localSheetId="0">'Bieu TH'!$A$1:$V$25</definedName>
    <definedName name="_xlnm.Print_Area" localSheetId="1">'Ke hoach 26-30'!$B$1:$S$22</definedName>
    <definedName name="_xlnm.Print_Area">#REF!</definedName>
    <definedName name="_xlnm.Print_Titles" localSheetId="3">'Bieu 01 SN'!$5:$8</definedName>
    <definedName name="_xlnm.Print_Titles" localSheetId="4">'bieu 02 nam'!$5:$9</definedName>
    <definedName name="_xlnm.Print_Titles" localSheetId="2">'Bieu 02. SN'!$10:$13</definedName>
    <definedName name="_xlnm.Print_Titles" localSheetId="0">'Bieu TH'!$10:$13</definedName>
    <definedName name="_xlnm.Print_Titles" localSheetId="1">'Ke hoach 26-30'!$5:$8</definedName>
    <definedName name="_xlnm.Print_Titles">#REF!</definedName>
    <definedName name="PRINT_TITLES_MI">#REF!</definedName>
    <definedName name="PRINTA">#REF!</definedName>
    <definedName name="PRINTB">#REF!</definedName>
    <definedName name="PRINTC">#REF!</definedName>
    <definedName name="ProdForm" hidden="1">#REF!</definedName>
    <definedName name="Product" hidden="1">#REF!</definedName>
    <definedName name="PROPOSAL">#REF!</definedName>
    <definedName name="pt">#REF!</definedName>
    <definedName name="PT_Duong">#REF!</definedName>
    <definedName name="ptdg">#REF!</definedName>
    <definedName name="PTDG_cau">#REF!</definedName>
    <definedName name="PTNC">#REF!</definedName>
    <definedName name="pvd">#REF!</definedName>
    <definedName name="qh">#REF!</definedName>
    <definedName name="qtdm">#REF!</definedName>
    <definedName name="ra11p">#REF!</definedName>
    <definedName name="ra13p">#REF!</definedName>
    <definedName name="rack1">#REF!</definedName>
    <definedName name="rack2">#REF!</definedName>
    <definedName name="rack3">#REF!</definedName>
    <definedName name="rack4">#REF!</definedName>
    <definedName name="rate">14000</definedName>
    <definedName name="RCArea" hidden="1">#REF!</definedName>
    <definedName name="_xlnm.Recorder">#REF!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rong1">#REF!</definedName>
    <definedName name="rong2">#REF!</definedName>
    <definedName name="rong3">#REF!</definedName>
    <definedName name="rong4">#REF!</definedName>
    <definedName name="rong5">#REF!</definedName>
    <definedName name="rong6">#REF!</definedName>
    <definedName name="S.dinh">640</definedName>
    <definedName name="san">#REF!</definedName>
    <definedName name="sand">#REF!</definedName>
    <definedName name="sas" hidden="1">{"'Sheet1'!$L$16"}</definedName>
    <definedName name="SCH">#REF!</definedName>
    <definedName name="sd1p">#REF!</definedName>
    <definedName name="sd3p">#REF!</definedName>
    <definedName name="sdbv" hidden="1">{"'Sheet1'!$L$16"}</definedName>
    <definedName name="SDMONG">#REF!</definedName>
    <definedName name="sencount" hidden="1">2</definedName>
    <definedName name="sho">#REF!</definedName>
    <definedName name="sht">#REF!</definedName>
    <definedName name="sht1p">#REF!</definedName>
    <definedName name="sht3p">#REF!</definedName>
    <definedName name="sieucao">#REF!</definedName>
    <definedName name="SIZE">#REF!</definedName>
    <definedName name="SL_CRD">#REF!</definedName>
    <definedName name="SL_CRS">#REF!</definedName>
    <definedName name="SL_CS">#REF!</definedName>
    <definedName name="SL_DD">#REF!</definedName>
    <definedName name="slg">#REF!</definedName>
    <definedName name="soc3p">#REF!</definedName>
    <definedName name="Soi">#REF!</definedName>
    <definedName name="soichon12">#REF!</definedName>
    <definedName name="soichon24">#REF!</definedName>
    <definedName name="soichon46">#REF!</definedName>
    <definedName name="solieu">#REF!</definedName>
    <definedName name="son">#REF!</definedName>
    <definedName name="SORT">#REF!</definedName>
    <definedName name="Sosanh2" hidden="1">{"'Sheet1'!$L$16"}</definedName>
    <definedName name="Spanner_Auto_File">"C:\My Documents\tinh cdo.x2a"</definedName>
    <definedName name="SPEC">#REF!</definedName>
    <definedName name="SpecialPrice" hidden="1">#REF!</definedName>
    <definedName name="SPECSUMMARY">#REF!</definedName>
    <definedName name="ss">#REF!</definedName>
    <definedName name="sss">#REF!</definedName>
    <definedName name="st1p">#REF!</definedName>
    <definedName name="st3p">#REF!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#REF!</definedName>
    <definedName name="sub">#REF!</definedName>
    <definedName name="SUMMARY">#REF!</definedName>
    <definedName name="sur">#REF!</definedName>
    <definedName name="T">#REF!</definedName>
    <definedName name="T.3" hidden="1">{"'Sheet1'!$L$16"}</definedName>
    <definedName name="t101p">#REF!</definedName>
    <definedName name="t103p">#REF!</definedName>
    <definedName name="t10m">#REF!</definedName>
    <definedName name="t10nc1p">#REF!</definedName>
    <definedName name="t10vl1p">#REF!</definedName>
    <definedName name="t121p">#REF!</definedName>
    <definedName name="t123p">#REF!</definedName>
    <definedName name="T12nc">#REF!</definedName>
    <definedName name="t12nc3p">#REF!</definedName>
    <definedName name="T12vc">#REF!</definedName>
    <definedName name="T12vl">#REF!</definedName>
    <definedName name="t141p">#REF!</definedName>
    <definedName name="t143p">#REF!</definedName>
    <definedName name="t7m">#REF!</definedName>
    <definedName name="t8m">#REF!</definedName>
    <definedName name="Tæng_c_ng_suÊt_hiÖn_t_i">"THOP"</definedName>
    <definedName name="Tæng_céng">#REF!,#REF!</definedName>
    <definedName name="TAMTINH">#REF!</definedName>
    <definedName name="Tang">100</definedName>
    <definedName name="tapa">#REF!</definedName>
    <definedName name="TaxTV">10%</definedName>
    <definedName name="TaxXL">5%</definedName>
    <definedName name="TBA">#REF!</definedName>
    <definedName name="tbl_ProdInfo" hidden="1">#REF!</definedName>
    <definedName name="tbtram">#REF!</definedName>
    <definedName name="TBXD">#REF!</definedName>
    <definedName name="TC">#REF!</definedName>
    <definedName name="TC_NHANH1">#REF!</definedName>
    <definedName name="Tchuan">#REF!</definedName>
    <definedName name="TD">#REF!</definedName>
    <definedName name="TD12vl">#REF!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ia">#REF!</definedName>
    <definedName name="tdnc1p">#REF!</definedName>
    <definedName name="tdt">#REF!</definedName>
    <definedName name="tdtr2cnc">#REF!</definedName>
    <definedName name="tdtr2cvl">#REF!</definedName>
    <definedName name="tdvl1p">#REF!</definedName>
    <definedName name="tenck">#REF!</definedName>
    <definedName name="tha" hidden="1">{"'Sheet1'!$L$16"}</definedName>
    <definedName name="thai" hidden="1">{"'Sheet1'!$L$16"}</definedName>
    <definedName name="thang">#REF!</definedName>
    <definedName name="thang10" hidden="1">{"'Sheet1'!$L$16"}</definedName>
    <definedName name="thanh" hidden="1">{"'Sheet1'!$L$16"}</definedName>
    <definedName name="thanhtien">#REF!</definedName>
    <definedName name="THchon">#REF!</definedName>
    <definedName name="thdt">#REF!</definedName>
    <definedName name="THDT_HT_DAO_THUONG">#REF!</definedName>
    <definedName name="THDT_HT_XOM_NOI">#REF!</definedName>
    <definedName name="THDT_NPP_XOM_NOI">#REF!</definedName>
    <definedName name="THDT_TBA_XOM_NOI">#REF!</definedName>
    <definedName name="thep10">#REF!</definedName>
    <definedName name="thep18">#REF!</definedName>
    <definedName name="thep20">#REF!</definedName>
    <definedName name="thepban">#REF!</definedName>
    <definedName name="thepgoc25_60">#REF!</definedName>
    <definedName name="thepgoc63_75">#REF!</definedName>
    <definedName name="thepgoc80_100">#REF!</definedName>
    <definedName name="theph">#REF!</definedName>
    <definedName name="thepma">10500</definedName>
    <definedName name="thept">#REF!</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kp3">#REF!</definedName>
    <definedName name="THOP">"THOP"</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t">#REF!</definedName>
    <definedName name="thu" hidden="1">{"'Sheet1'!$L$16"}</definedName>
    <definedName name="thue">6</definedName>
    <definedName name="thuy" hidden="1">{"'Sheet1'!$L$16"}</definedName>
    <definedName name="Tien">#REF!</definedName>
    <definedName name="TIENLUONG">#REF!</definedName>
    <definedName name="Tiepdiama">9500</definedName>
    <definedName name="TIEU_HAO_VAT_TU_DZ0.4KV">#REF!</definedName>
    <definedName name="TIEU_HAO_VAT_TU_DZ22KV">#REF!</definedName>
    <definedName name="TIEU_HAO_VAT_TU_TBA">#REF!</definedName>
    <definedName name="TIT">#REF!</definedName>
    <definedName name="TITAN">#REF!</definedName>
    <definedName name="tk">#REF!</definedName>
    <definedName name="TKP">#REF!</definedName>
    <definedName name="TLAC120">#REF!</definedName>
    <definedName name="TLAC35">#REF!</definedName>
    <definedName name="TLAC50">#REF!</definedName>
    <definedName name="TLAC70">#REF!</definedName>
    <definedName name="TLAC95">#REF!</definedName>
    <definedName name="Tle">#REF!</definedName>
    <definedName name="TONG_GIA_TRI_CONG_TRINH">#REF!</definedName>
    <definedName name="TONG_HOP_THI_NGHIEM_DZ0.4KV">#REF!</definedName>
    <definedName name="TONG_HOP_THI_NGHIEM_DZ22KV">#REF!</definedName>
    <definedName name="TONG_KE_TBA">#REF!</definedName>
    <definedName name="tongbt">#REF!</definedName>
    <definedName name="tongcong">#REF!</definedName>
    <definedName name="tongdientich">#REF!</definedName>
    <definedName name="TONGDUTOAN">#REF!</definedName>
    <definedName name="tongthep">#REF!</definedName>
    <definedName name="tongthetich">#REF!</definedName>
    <definedName name="Tonmai">#REF!</definedName>
    <definedName name="TPLRP">#REF!</definedName>
    <definedName name="Tra_Cot">#REF!</definedName>
    <definedName name="Tra_DM_su_dung">#REF!</definedName>
    <definedName name="Tra_don_gia_KS">#REF!</definedName>
    <definedName name="Tra_DTCT">#REF!</definedName>
    <definedName name="Tra_ten_cong">#REF!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DE2">#REF!</definedName>
    <definedName name="TRAM">#REF!</definedName>
    <definedName name="TRISO">#REF!</definedName>
    <definedName name="trt">#REF!</definedName>
    <definedName name="TT_1P">#REF!</definedName>
    <definedName name="TT_3p">#REF!</definedName>
    <definedName name="ttbt">#REF!</definedName>
    <definedName name="TTDD1P">#REF!</definedName>
    <definedName name="TTDKKH">#REF!</definedName>
    <definedName name="tthi">#REF!</definedName>
    <definedName name="ttronmk">#REF!</definedName>
    <definedName name="ttttt" hidden="1">{"'Sheet1'!$L$16"}</definedName>
    <definedName name="TTTTTTTTT" hidden="1">{"'Sheet1'!$L$16"}</definedName>
    <definedName name="ttttttttttt" hidden="1">{"'Sheet1'!$L$16"}</definedName>
    <definedName name="tuoåi">#REF!</definedName>
    <definedName name="tuyennhanh" hidden="1">{"'Sheet1'!$L$16"}</definedName>
    <definedName name="tv75nc">#REF!</definedName>
    <definedName name="tv75vl">#REF!</definedName>
    <definedName name="ty_le">#REF!</definedName>
    <definedName name="ty_le_BTN">#REF!</definedName>
    <definedName name="Ty_le1">#REF!</definedName>
    <definedName name="u" hidden="1">{"'Sheet1'!$L$16"}</definedName>
    <definedName name="ư" hidden="1">{"'Sheet1'!$L$16"}</definedName>
    <definedName name="upnoc">#REF!</definedName>
    <definedName name="uu">#REF!</definedName>
    <definedName name="v" hidden="1">{"'Sheet1'!$L$16"}</definedName>
    <definedName name="VAÄT_LIEÄU">"nhandongia"</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N_CHUYEN_DUONG_DAI_DZ0.4KV">#REF!</definedName>
    <definedName name="VAN_CHUYEN_DUONG_DAI_DZ22KV">#REF!</definedName>
    <definedName name="VAN_CHUYEN_VAT_TU_CHUNG">#REF!</definedName>
    <definedName name="VAN_TRUNG_CHUYEN_VAT_TU_CHUNG">#REF!</definedName>
    <definedName name="VARIINST">#REF!</definedName>
    <definedName name="VARIPURC">#REF!</definedName>
    <definedName name="vat">#REF!</definedName>
    <definedName name="VAT_LIEU_DEN_CHAN_CONG_TRINH">#REF!</definedName>
    <definedName name="VATM" hidden="1">{"'Sheet1'!$L$16"}</definedName>
    <definedName name="vbtchongnuocm300">#REF!</definedName>
    <definedName name="vbtm150">#REF!</definedName>
    <definedName name="vbtm300">#REF!</definedName>
    <definedName name="vbtm400">#REF!</definedName>
    <definedName name="vccot">#REF!</definedName>
    <definedName name="vcdc">#REF!</definedName>
    <definedName name="VCHT">#REF!</definedName>
    <definedName name="vcoto" hidden="1">{"'Sheet1'!$L$16"}</definedName>
    <definedName name="vct">#REF!</definedName>
    <definedName name="vctb">#REF!</definedName>
    <definedName name="VCTT">#REF!</definedName>
    <definedName name="VCVBT1">#REF!</definedName>
    <definedName name="VCVBT2">#REF!</definedName>
    <definedName name="vd">#REF!</definedName>
    <definedName name="vd3p">#REF!</definedName>
    <definedName name="vdcl">#REF!</definedName>
    <definedName name="vdl">#REF!</definedName>
    <definedName name="vgk">#REF!</definedName>
    <definedName name="vgt">#REF!</definedName>
    <definedName name="VH" hidden="1">{"'Sheet1'!$L$16"}</definedName>
    <definedName name="Viet" hidden="1">{"'Sheet1'!$L$16"}</definedName>
    <definedName name="vk">#REF!</definedName>
    <definedName name="vkcauthang">#REF!</definedName>
    <definedName name="vksan">#REF!</definedName>
    <definedName name="vl">#REF!</definedName>
    <definedName name="vl3p">#REF!</definedName>
    <definedName name="Vlcap0.7">#REF!</definedName>
    <definedName name="VLcap1">#REF!</definedName>
    <definedName name="vlct" hidden="1">{"'Sheet1'!$L$16"}</definedName>
    <definedName name="VLCT3p">#REF!</definedName>
    <definedName name="vldg">#REF!</definedName>
    <definedName name="vldn400">#REF!</definedName>
    <definedName name="vldn600">#REF!</definedName>
    <definedName name="VLIEU">#REF!</definedName>
    <definedName name="VLM">#REF!</definedName>
    <definedName name="vltram">#REF!</definedName>
    <definedName name="VonXSKT" hidden="1">{"'Sheet1'!$L$16"}</definedName>
    <definedName name="vr3p">#REF!</definedName>
    <definedName name="W">#REF!</definedName>
    <definedName name="WIRE1">5</definedName>
    <definedName name="wrn.aaa." hidden="1">{#N/A,#N/A,FALSE,"Sheet1";#N/A,#N/A,FALSE,"Sheet1";#N/A,#N/A,FALSE,"Sheet1"}</definedName>
    <definedName name="wrn.aaa.1" hidden="1">{#N/A,#N/A,FALSE,"Sheet1";#N/A,#N/A,FALSE,"Sheet1";#N/A,#N/A,FALSE,"Sheet1"}</definedName>
    <definedName name="wrn.Bang._.ke._.nhan._.hang." hidden="1">{#N/A,#N/A,FALSE,"Ke khai NH"}</definedName>
    <definedName name="wrn.Che._.do._.duoc._.huong." hidden="1">{#N/A,#N/A,FALSE,"BN (2)"}</definedName>
    <definedName name="wrn.chi._.tiÆt." hidden="1">{#N/A,#N/A,FALSE,"Chi tiÆt"}</definedName>
    <definedName name="wrn.cong." hidden="1">{#N/A,#N/A,FALSE,"Sheet1"}</definedName>
    <definedName name="wrn.Giáy._.bao._.no." hidden="1">{#N/A,#N/A,FALSE,"BN"}</definedName>
    <definedName name="wrn.Report." hidden="1">{"Offgrid",#N/A,FALSE,"OFFGRID";"Region",#N/A,FALSE,"REGION";"Offgrid -2",#N/A,FALSE,"OFFGRID";"WTP",#N/A,FALSE,"WTP";"WTP -2",#N/A,FALSE,"WTP";"Project",#N/A,FALSE,"PROJECT";"Summary -2",#N/A,FALSE,"SUMMARY"}</definedName>
    <definedName name="wrn.vd." hidden="1">{#N/A,#N/A,TRUE,"BT M200 da 10x20"}</definedName>
    <definedName name="wrnf.report" hidden="1">{"Offgrid",#N/A,FALSE,"OFFGRID";"Region",#N/A,FALSE,"REGION";"Offgrid -2",#N/A,FALSE,"OFFGRID";"WTP",#N/A,FALSE,"WTP";"WTP -2",#N/A,FALSE,"WTP";"Project",#N/A,FALSE,"PROJECT";"Summary -2",#N/A,FALSE,"SUMMARY"}</definedName>
    <definedName name="WT">#N/A</definedName>
    <definedName name="WW">#N/A</definedName>
    <definedName name="X">#REF!</definedName>
    <definedName name="x1pind">#REF!</definedName>
    <definedName name="X1pINDnc">#REF!</definedName>
    <definedName name="X1pINDvc">#REF!</definedName>
    <definedName name="X1pINDvl">#REF!</definedName>
    <definedName name="x1ping">#REF!</definedName>
    <definedName name="X1pINGnc">#REF!</definedName>
    <definedName name="X1pINGvc">#REF!</definedName>
    <definedName name="X1pINGvl">#REF!</definedName>
    <definedName name="x1pint">#REF!</definedName>
    <definedName name="XBCNCKT">5600</definedName>
    <definedName name="XCCT">0.5</definedName>
    <definedName name="xd0.6">#REF!</definedName>
    <definedName name="xd1.3">#REF!</definedName>
    <definedName name="xd1.5">#REF!</definedName>
    <definedName name="xfco">#REF!</definedName>
    <definedName name="xfco3p">#REF!</definedName>
    <definedName name="XFCOnc">#REF!</definedName>
    <definedName name="xfcotnc">#REF!</definedName>
    <definedName name="xfcotvl">#REF!</definedName>
    <definedName name="XFCOvl">#REF!</definedName>
    <definedName name="xgc100">#REF!</definedName>
    <definedName name="xgc150">#REF!</definedName>
    <definedName name="xgc200">#REF!</definedName>
    <definedName name="xh">#REF!</definedName>
    <definedName name="xhn">#REF!</definedName>
    <definedName name="xig">#REF!</definedName>
    <definedName name="xig1">#REF!</definedName>
    <definedName name="xig1p">#REF!</definedName>
    <definedName name="xig3p">#REF!</definedName>
    <definedName name="XIGnc">#REF!</definedName>
    <definedName name="XIGvc">#REF!</definedName>
    <definedName name="XIGvl">#REF!</definedName>
    <definedName name="ximang">#REF!</definedName>
    <definedName name="xin">#REF!</definedName>
    <definedName name="xin190">#REF!</definedName>
    <definedName name="xin190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#REF!</definedName>
    <definedName name="xint1p">#REF!</definedName>
    <definedName name="XINvc">#REF!</definedName>
    <definedName name="XINvl">#REF!</definedName>
    <definedName name="xit">#REF!</definedName>
    <definedName name="xit1">#REF!</definedName>
    <definedName name="xit1p">#REF!</definedName>
    <definedName name="xit3p">#REF!</definedName>
    <definedName name="XITnc">#REF!</definedName>
    <definedName name="XITvc">#REF!</definedName>
    <definedName name="XITvl">#REF!</definedName>
    <definedName name="xk0.6">#REF!</definedName>
    <definedName name="xk1.3">#REF!</definedName>
    <definedName name="xk1.5">#REF!</definedName>
    <definedName name="xld1.4">#REF!</definedName>
    <definedName name="xlk1.4">#REF!</definedName>
    <definedName name="xls" hidden="1">{"'Sheet1'!$L$16"}</definedName>
    <definedName name="xlttbninh" hidden="1">{"'Sheet1'!$L$16"}</definedName>
    <definedName name="XM">#REF!</definedName>
    <definedName name="xmcax">#REF!</definedName>
    <definedName name="xn">#REF!</definedName>
    <definedName name="XTKKTTC">7500</definedName>
    <definedName name="xx">#REF!</definedName>
    <definedName name="y">#REF!</definedName>
    <definedName name="z">#REF!</definedName>
    <definedName name="ZXD">#REF!</definedName>
    <definedName name="ZYX">#REF!</definedName>
    <definedName name="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0" i="26" l="1"/>
  <c r="L20" i="26"/>
  <c r="P20" i="26" s="1"/>
  <c r="K20" i="26"/>
  <c r="L16" i="26"/>
  <c r="K16" i="26"/>
  <c r="O20" i="26"/>
  <c r="N16" i="26"/>
  <c r="R16" i="26"/>
  <c r="Q16" i="26"/>
  <c r="P19" i="26"/>
  <c r="O19" i="26"/>
  <c r="P18" i="26"/>
  <c r="O18" i="26"/>
  <c r="P17" i="26"/>
  <c r="O17" i="26"/>
  <c r="P22" i="26"/>
  <c r="O22" i="26"/>
  <c r="P21" i="26"/>
  <c r="O21" i="26"/>
  <c r="O15" i="26"/>
  <c r="M15" i="26" s="1"/>
  <c r="O14" i="26"/>
  <c r="M14" i="26" s="1"/>
  <c r="O12" i="26"/>
  <c r="M12" i="26" s="1"/>
  <c r="L11" i="26"/>
  <c r="K11" i="26"/>
  <c r="M17" i="26" l="1"/>
  <c r="M19" i="26"/>
  <c r="M22" i="26"/>
  <c r="M18" i="26"/>
  <c r="M21" i="26"/>
  <c r="P16" i="26"/>
  <c r="K10" i="26"/>
  <c r="K9" i="26" s="1"/>
  <c r="L10" i="26"/>
  <c r="L9" i="26" s="1"/>
  <c r="O16" i="26"/>
  <c r="Q48" i="23"/>
  <c r="O48" i="23"/>
  <c r="K48" i="23"/>
  <c r="O20" i="23"/>
  <c r="I20" i="23"/>
  <c r="Q20" i="23"/>
  <c r="K20" i="23"/>
  <c r="H48" i="23"/>
  <c r="H45" i="23"/>
  <c r="O35" i="23"/>
  <c r="I35" i="23"/>
  <c r="H35" i="23"/>
  <c r="Q35" i="23"/>
  <c r="M16" i="26" l="1"/>
  <c r="O34" i="23"/>
  <c r="I34" i="23"/>
  <c r="Q34" i="23"/>
  <c r="H34" i="23"/>
  <c r="Q26" i="23"/>
  <c r="Q25" i="23"/>
  <c r="Q31" i="23"/>
  <c r="Q30" i="23"/>
  <c r="H31" i="23"/>
  <c r="H30" i="23"/>
  <c r="Q28" i="23"/>
  <c r="H28" i="23"/>
  <c r="Q24" i="23"/>
  <c r="H24" i="23"/>
  <c r="Q22" i="23"/>
  <c r="O22" i="23"/>
  <c r="H22" i="23"/>
  <c r="I22" i="23"/>
  <c r="K22" i="23"/>
  <c r="Q19" i="23"/>
  <c r="H19" i="23"/>
  <c r="K19" i="23"/>
  <c r="H25" i="23" l="1"/>
  <c r="M25" i="23" s="1"/>
  <c r="H26" i="23"/>
  <c r="T46" i="23"/>
  <c r="T45" i="23"/>
  <c r="T44" i="23"/>
  <c r="T43" i="23"/>
  <c r="T42" i="23"/>
  <c r="T41" i="23"/>
  <c r="T40" i="23"/>
  <c r="T39" i="23"/>
  <c r="T37" i="23"/>
  <c r="F26" i="23"/>
  <c r="T30" i="23"/>
  <c r="T29" i="23"/>
  <c r="T27" i="23"/>
  <c r="T25" i="23"/>
  <c r="T23" i="23"/>
  <c r="T21" i="23"/>
  <c r="T18" i="23"/>
  <c r="T17" i="23"/>
  <c r="M41" i="23"/>
  <c r="M35" i="23"/>
  <c r="N49" i="23"/>
  <c r="T49" i="23" s="1"/>
  <c r="N48" i="23"/>
  <c r="S48" i="23" s="1"/>
  <c r="N46" i="23"/>
  <c r="N45" i="23"/>
  <c r="N43" i="23"/>
  <c r="N41" i="23"/>
  <c r="S41" i="23" s="1"/>
  <c r="N40" i="23"/>
  <c r="S40" i="23" s="1"/>
  <c r="N39" i="23"/>
  <c r="N37" i="23"/>
  <c r="S37" i="23" s="1"/>
  <c r="N35" i="23"/>
  <c r="S35" i="23" s="1"/>
  <c r="N34" i="23"/>
  <c r="T34" i="23" s="1"/>
  <c r="N31" i="23"/>
  <c r="T31" i="23" s="1"/>
  <c r="N30" i="23"/>
  <c r="N28" i="23"/>
  <c r="T28" i="23" s="1"/>
  <c r="N26" i="23"/>
  <c r="N25" i="23"/>
  <c r="S25" i="23" s="1"/>
  <c r="N24" i="23"/>
  <c r="S24" i="23" s="1"/>
  <c r="N23" i="23"/>
  <c r="N22" i="23"/>
  <c r="S22" i="23" s="1"/>
  <c r="N20" i="23"/>
  <c r="T20" i="23" s="1"/>
  <c r="N17" i="23"/>
  <c r="Q16" i="23"/>
  <c r="O16" i="23"/>
  <c r="K16" i="23"/>
  <c r="J16" i="23"/>
  <c r="I16" i="23"/>
  <c r="G16" i="23"/>
  <c r="F16" i="23"/>
  <c r="Q32" i="23"/>
  <c r="P32" i="23"/>
  <c r="O32" i="23"/>
  <c r="L32" i="23"/>
  <c r="K32" i="23"/>
  <c r="J32" i="23"/>
  <c r="I32" i="23"/>
  <c r="H32" i="23"/>
  <c r="G32" i="23"/>
  <c r="F32" i="23"/>
  <c r="R47" i="23"/>
  <c r="Q47" i="23"/>
  <c r="P47" i="23"/>
  <c r="O47" i="23"/>
  <c r="L47" i="23"/>
  <c r="K47" i="23"/>
  <c r="J47" i="23"/>
  <c r="I47" i="23"/>
  <c r="H47" i="23"/>
  <c r="G47" i="23"/>
  <c r="F47" i="23"/>
  <c r="E49" i="23"/>
  <c r="M49" i="23" s="1"/>
  <c r="E48" i="23"/>
  <c r="M48" i="23" s="1"/>
  <c r="E46" i="23"/>
  <c r="M46" i="23" s="1"/>
  <c r="E45" i="23"/>
  <c r="M45" i="23" s="1"/>
  <c r="E43" i="23"/>
  <c r="M43" i="23" s="1"/>
  <c r="E40" i="23"/>
  <c r="M40" i="23" s="1"/>
  <c r="E39" i="23"/>
  <c r="M39" i="23" s="1"/>
  <c r="E37" i="23"/>
  <c r="M37" i="23" s="1"/>
  <c r="E34" i="23"/>
  <c r="M34" i="23" s="1"/>
  <c r="E31" i="23"/>
  <c r="M31" i="23" s="1"/>
  <c r="E30" i="23"/>
  <c r="M30" i="23" s="1"/>
  <c r="E28" i="23"/>
  <c r="M28" i="23" s="1"/>
  <c r="E26" i="23"/>
  <c r="E24" i="23"/>
  <c r="E23" i="23"/>
  <c r="M23" i="23" s="1"/>
  <c r="E22" i="23"/>
  <c r="E20" i="23"/>
  <c r="S20" i="23" s="1"/>
  <c r="E19" i="23"/>
  <c r="M19" i="23" s="1"/>
  <c r="E18" i="23"/>
  <c r="E17" i="23"/>
  <c r="M17" i="23" s="1"/>
  <c r="V20" i="23"/>
  <c r="H20" i="23"/>
  <c r="M15" i="25"/>
  <c r="L15" i="25"/>
  <c r="P15" i="25"/>
  <c r="O15" i="25"/>
  <c r="K15" i="25"/>
  <c r="J15" i="25"/>
  <c r="I15" i="25"/>
  <c r="H15" i="25"/>
  <c r="G15" i="25"/>
  <c r="F15" i="25"/>
  <c r="E15" i="25"/>
  <c r="T23" i="25"/>
  <c r="T25" i="25"/>
  <c r="T24" i="25"/>
  <c r="M24" i="25"/>
  <c r="R24" i="25"/>
  <c r="S23" i="25"/>
  <c r="R23" i="25"/>
  <c r="M23" i="25"/>
  <c r="L23" i="25"/>
  <c r="Q23" i="25"/>
  <c r="P23" i="25"/>
  <c r="O23" i="25"/>
  <c r="N23" i="25"/>
  <c r="K23" i="25"/>
  <c r="J23" i="25"/>
  <c r="I23" i="25"/>
  <c r="H23" i="25"/>
  <c r="G23" i="25"/>
  <c r="F23" i="25"/>
  <c r="E23" i="25"/>
  <c r="M21" i="25"/>
  <c r="L21" i="25"/>
  <c r="P21" i="25"/>
  <c r="O21" i="25"/>
  <c r="K21" i="25"/>
  <c r="J21" i="25"/>
  <c r="I21" i="25"/>
  <c r="H21" i="25"/>
  <c r="G21" i="25"/>
  <c r="F21" i="25"/>
  <c r="E21" i="25"/>
  <c r="T19" i="25"/>
  <c r="S18" i="25"/>
  <c r="M18" i="25"/>
  <c r="Q18" i="25"/>
  <c r="P18" i="25"/>
  <c r="O18" i="25"/>
  <c r="N18" i="25"/>
  <c r="K18" i="25"/>
  <c r="J18" i="25"/>
  <c r="I18" i="25"/>
  <c r="H18" i="25"/>
  <c r="G18" i="25"/>
  <c r="R18" i="25" s="1"/>
  <c r="F18" i="25"/>
  <c r="E18" i="25"/>
  <c r="R35" i="23"/>
  <c r="R32" i="23" s="1"/>
  <c r="N19" i="23"/>
  <c r="S19" i="23" s="1"/>
  <c r="R19" i="23"/>
  <c r="P19" i="23"/>
  <c r="P16" i="23" s="1"/>
  <c r="M20" i="23" l="1"/>
  <c r="N47" i="23"/>
  <c r="T48" i="23"/>
  <c r="T47" i="23" s="1"/>
  <c r="Q15" i="23"/>
  <c r="S28" i="23"/>
  <c r="T22" i="23"/>
  <c r="N16" i="23"/>
  <c r="M26" i="23"/>
  <c r="M24" i="23"/>
  <c r="N32" i="23"/>
  <c r="N15" i="23" s="1"/>
  <c r="T35" i="23"/>
  <c r="T24" i="23"/>
  <c r="T26" i="23"/>
  <c r="T19" i="23"/>
  <c r="F15" i="23"/>
  <c r="I15" i="23"/>
  <c r="K15" i="23"/>
  <c r="S43" i="23"/>
  <c r="S46" i="23"/>
  <c r="S49" i="23"/>
  <c r="P15" i="23"/>
  <c r="G15" i="23"/>
  <c r="J15" i="23"/>
  <c r="O15" i="23"/>
  <c r="S17" i="23"/>
  <c r="S23" i="23"/>
  <c r="S31" i="23"/>
  <c r="S39" i="23"/>
  <c r="S45" i="23"/>
  <c r="S26" i="23"/>
  <c r="S30" i="23"/>
  <c r="S34" i="23"/>
  <c r="L18" i="25"/>
  <c r="L22" i="23"/>
  <c r="L16" i="23" s="1"/>
  <c r="L15" i="23" s="1"/>
  <c r="M22" i="23"/>
  <c r="R25" i="23"/>
  <c r="R16" i="23" s="1"/>
  <c r="R15" i="23" s="1"/>
  <c r="E47" i="23"/>
  <c r="M47" i="23" s="1"/>
  <c r="Q22" i="25"/>
  <c r="E32" i="23"/>
  <c r="M32" i="23" s="1"/>
  <c r="E16" i="23"/>
  <c r="S16" i="23" s="1"/>
  <c r="S47" i="23" l="1"/>
  <c r="T16" i="23"/>
  <c r="T20" i="25" s="1"/>
  <c r="T18" i="25" s="1"/>
  <c r="H16" i="23"/>
  <c r="S32" i="23"/>
  <c r="E15" i="23"/>
  <c r="S15" i="23" s="1"/>
  <c r="N22" i="25"/>
  <c r="N17" i="25" s="1"/>
  <c r="Q21" i="25"/>
  <c r="Q17" i="25"/>
  <c r="E17" i="25"/>
  <c r="G17" i="25"/>
  <c r="I17" i="25"/>
  <c r="K17" i="25"/>
  <c r="O17" i="25"/>
  <c r="F17" i="25"/>
  <c r="H17" i="25"/>
  <c r="J17" i="25"/>
  <c r="P17" i="25"/>
  <c r="M16" i="23" l="1"/>
  <c r="H15" i="23"/>
  <c r="T32" i="23"/>
  <c r="T15" i="23" s="1"/>
  <c r="R21" i="25"/>
  <c r="Q15" i="25"/>
  <c r="R15" i="25" s="1"/>
  <c r="S22" i="25"/>
  <c r="R22" i="25"/>
  <c r="N21" i="25"/>
  <c r="M15" i="23" l="1"/>
  <c r="T22" i="25"/>
  <c r="N15" i="25"/>
  <c r="S15" i="25" s="1"/>
  <c r="S21" i="25"/>
  <c r="T21" i="25" l="1"/>
  <c r="T15" i="25" s="1"/>
  <c r="T17" i="25"/>
  <c r="E16" i="25"/>
  <c r="N16" i="25" l="1"/>
  <c r="S16" i="25"/>
  <c r="T16" i="25"/>
  <c r="S12" i="21"/>
  <c r="Q11" i="21"/>
  <c r="P11" i="21"/>
  <c r="Q10" i="21"/>
  <c r="P10" i="21"/>
  <c r="O11" i="21"/>
  <c r="N11" i="21"/>
  <c r="M11" i="21"/>
  <c r="L11" i="21"/>
  <c r="K11" i="21"/>
  <c r="J11" i="21"/>
  <c r="I11" i="21"/>
  <c r="H11" i="21"/>
  <c r="G11" i="21"/>
  <c r="F11" i="21"/>
  <c r="E11" i="21"/>
  <c r="D11" i="21"/>
  <c r="C11" i="21"/>
  <c r="N120" i="21"/>
  <c r="M120" i="21"/>
  <c r="I120" i="21"/>
  <c r="H120" i="21"/>
  <c r="G120" i="21"/>
  <c r="F120" i="21"/>
  <c r="E120" i="21"/>
  <c r="D120" i="21"/>
  <c r="N119" i="21"/>
  <c r="M119" i="21"/>
  <c r="I119" i="21"/>
  <c r="H119" i="21"/>
  <c r="G119" i="21"/>
  <c r="F119" i="21"/>
  <c r="E119" i="21"/>
  <c r="D119" i="21"/>
  <c r="O149" i="21"/>
  <c r="P149" i="21" s="1"/>
  <c r="J149" i="21"/>
  <c r="F149" i="21"/>
  <c r="C149" i="21"/>
  <c r="O140" i="21"/>
  <c r="P140" i="21" s="1"/>
  <c r="J140" i="21"/>
  <c r="J120" i="21" s="1"/>
  <c r="J119" i="21" s="1"/>
  <c r="F140" i="21"/>
  <c r="C140" i="21"/>
  <c r="C120" i="21" s="1"/>
  <c r="C119" i="21" s="1"/>
  <c r="N13" i="21"/>
  <c r="M13" i="21"/>
  <c r="I13" i="21"/>
  <c r="H13" i="21"/>
  <c r="G13" i="21"/>
  <c r="E13" i="21"/>
  <c r="D13" i="21"/>
  <c r="O67" i="21"/>
  <c r="P67" i="21" s="1"/>
  <c r="J67" i="21"/>
  <c r="F67" i="21"/>
  <c r="C67" i="21"/>
  <c r="O63" i="21"/>
  <c r="P63" i="21" s="1"/>
  <c r="J63" i="21"/>
  <c r="F63" i="21"/>
  <c r="C63" i="21"/>
  <c r="O58" i="21"/>
  <c r="P58" i="21" s="1"/>
  <c r="J58" i="21"/>
  <c r="F58" i="21"/>
  <c r="C58" i="21"/>
  <c r="O52" i="21"/>
  <c r="P52" i="21" s="1"/>
  <c r="J52" i="21"/>
  <c r="F52" i="21"/>
  <c r="C52" i="21"/>
  <c r="P48" i="21"/>
  <c r="L48" i="21"/>
  <c r="J48" i="21"/>
  <c r="F48" i="21"/>
  <c r="C48" i="21"/>
  <c r="P44" i="21"/>
  <c r="J44" i="21"/>
  <c r="F44" i="21"/>
  <c r="C44" i="21"/>
  <c r="O39" i="21"/>
  <c r="P39" i="21" s="1"/>
  <c r="J39" i="21"/>
  <c r="F39" i="21"/>
  <c r="C39" i="21"/>
  <c r="O36" i="21"/>
  <c r="P36" i="21" s="1"/>
  <c r="J36" i="21"/>
  <c r="F36" i="21"/>
  <c r="C36" i="21"/>
  <c r="P29" i="21"/>
  <c r="L29" i="21"/>
  <c r="J29" i="21"/>
  <c r="F29" i="21"/>
  <c r="C29" i="21"/>
  <c r="P26" i="21"/>
  <c r="L26" i="21"/>
  <c r="J26" i="21"/>
  <c r="J13" i="21" s="1"/>
  <c r="F26" i="21"/>
  <c r="C26" i="21"/>
  <c r="P17" i="21"/>
  <c r="L17" i="21"/>
  <c r="J17" i="21"/>
  <c r="F17" i="21"/>
  <c r="F13" i="21" s="1"/>
  <c r="C17" i="21"/>
  <c r="N69" i="21"/>
  <c r="N68" i="21" s="1"/>
  <c r="M69" i="21"/>
  <c r="M68" i="21" s="1"/>
  <c r="I69" i="21"/>
  <c r="I68" i="21" s="1"/>
  <c r="H69" i="21"/>
  <c r="H68" i="21" s="1"/>
  <c r="G69" i="21"/>
  <c r="G68" i="21" s="1"/>
  <c r="E69" i="21"/>
  <c r="E68" i="21" s="1"/>
  <c r="D69" i="21"/>
  <c r="D68" i="21" s="1"/>
  <c r="O118" i="21"/>
  <c r="P118" i="21" s="1"/>
  <c r="J118" i="21"/>
  <c r="F118" i="21"/>
  <c r="C118" i="21"/>
  <c r="O115" i="21"/>
  <c r="P115" i="21" s="1"/>
  <c r="J115" i="21"/>
  <c r="C115" i="21"/>
  <c r="J108" i="21"/>
  <c r="O108" i="21"/>
  <c r="P108" i="21" s="1"/>
  <c r="C108" i="21"/>
  <c r="P100" i="21"/>
  <c r="J100" i="21"/>
  <c r="F100" i="21"/>
  <c r="C100" i="21"/>
  <c r="O97" i="21"/>
  <c r="P97" i="21" s="1"/>
  <c r="J97" i="21"/>
  <c r="F97" i="21"/>
  <c r="C97" i="21"/>
  <c r="O93" i="21"/>
  <c r="P93" i="21" s="1"/>
  <c r="J93" i="21"/>
  <c r="F93" i="21"/>
  <c r="C93" i="21"/>
  <c r="O88" i="21"/>
  <c r="P88" i="21" s="1"/>
  <c r="J88" i="21"/>
  <c r="F88" i="21"/>
  <c r="C88" i="21"/>
  <c r="C80" i="21"/>
  <c r="J80" i="21"/>
  <c r="F80" i="21"/>
  <c r="P76" i="21"/>
  <c r="L76" i="21"/>
  <c r="J76" i="21"/>
  <c r="F76" i="21"/>
  <c r="C76" i="21"/>
  <c r="H16" i="25" l="1"/>
  <c r="M16" i="25" s="1"/>
  <c r="O120" i="21"/>
  <c r="K149" i="21"/>
  <c r="L149" i="21"/>
  <c r="Q149" i="21" s="1"/>
  <c r="K140" i="21"/>
  <c r="K120" i="21" s="1"/>
  <c r="K119" i="21" s="1"/>
  <c r="L140" i="21"/>
  <c r="C13" i="21"/>
  <c r="O13" i="21"/>
  <c r="P13" i="21" s="1"/>
  <c r="K52" i="21"/>
  <c r="L52" i="21"/>
  <c r="Q52" i="21" s="1"/>
  <c r="K67" i="21"/>
  <c r="L67" i="21"/>
  <c r="Q67" i="21" s="1"/>
  <c r="K63" i="21"/>
  <c r="L63" i="21"/>
  <c r="Q63" i="21" s="1"/>
  <c r="K58" i="21"/>
  <c r="L58" i="21"/>
  <c r="Q58" i="21" s="1"/>
  <c r="K48" i="21"/>
  <c r="Q48" i="21"/>
  <c r="K44" i="21"/>
  <c r="L44" i="21"/>
  <c r="Q44" i="21" s="1"/>
  <c r="K26" i="21"/>
  <c r="K36" i="21"/>
  <c r="K39" i="21"/>
  <c r="L39" i="21"/>
  <c r="Q39" i="21" s="1"/>
  <c r="Q26" i="21"/>
  <c r="L36" i="21"/>
  <c r="Q36" i="21" s="1"/>
  <c r="K29" i="21"/>
  <c r="Q29" i="21"/>
  <c r="C69" i="21"/>
  <c r="C68" i="21" s="1"/>
  <c r="K17" i="21"/>
  <c r="Q17" i="21"/>
  <c r="K118" i="21"/>
  <c r="J68" i="21"/>
  <c r="O69" i="21"/>
  <c r="J69" i="21"/>
  <c r="L108" i="21"/>
  <c r="Q108" i="21" s="1"/>
  <c r="F115" i="21"/>
  <c r="K115" i="21" s="1"/>
  <c r="L118" i="21"/>
  <c r="Q118" i="21" s="1"/>
  <c r="L115" i="21"/>
  <c r="Q115" i="21" s="1"/>
  <c r="F108" i="21"/>
  <c r="K100" i="21"/>
  <c r="L100" i="21"/>
  <c r="Q100" i="21" s="1"/>
  <c r="K97" i="21"/>
  <c r="L97" i="21"/>
  <c r="Q97" i="21" s="1"/>
  <c r="K88" i="21"/>
  <c r="L88" i="21"/>
  <c r="Q88" i="21" s="1"/>
  <c r="K93" i="21"/>
  <c r="L93" i="21"/>
  <c r="Q93" i="21" s="1"/>
  <c r="K76" i="21"/>
  <c r="Q76" i="21"/>
  <c r="K80" i="21"/>
  <c r="Q140" i="21" l="1"/>
  <c r="L120" i="21"/>
  <c r="O119" i="21"/>
  <c r="P119" i="21" s="1"/>
  <c r="P120" i="21"/>
  <c r="K13" i="21"/>
  <c r="L13" i="21"/>
  <c r="Q13" i="21" s="1"/>
  <c r="O68" i="21"/>
  <c r="P68" i="21" s="1"/>
  <c r="P69" i="21"/>
  <c r="K108" i="21"/>
  <c r="F69" i="21"/>
  <c r="L80" i="21"/>
  <c r="P80" i="21"/>
  <c r="Q120" i="21" l="1"/>
  <c r="L119" i="21"/>
  <c r="Q119" i="21" s="1"/>
  <c r="Q80" i="21"/>
  <c r="L69" i="21"/>
  <c r="K69" i="21"/>
  <c r="F68" i="21"/>
  <c r="K68" i="21" s="1"/>
  <c r="E14" i="22"/>
  <c r="E18" i="22"/>
  <c r="E26" i="22"/>
  <c r="E35" i="22"/>
  <c r="E36" i="22"/>
  <c r="E37" i="22"/>
  <c r="E38" i="22"/>
  <c r="E47" i="22"/>
  <c r="E46" i="22" s="1"/>
  <c r="E55" i="22"/>
  <c r="E63" i="22"/>
  <c r="E67" i="22"/>
  <c r="I67" i="22"/>
  <c r="D67" i="22"/>
  <c r="I63" i="22"/>
  <c r="D63" i="22"/>
  <c r="C63" i="22"/>
  <c r="I55" i="22"/>
  <c r="D55" i="22"/>
  <c r="I47" i="22"/>
  <c r="I46" i="22" s="1"/>
  <c r="D47" i="22"/>
  <c r="I38" i="22"/>
  <c r="D38" i="22"/>
  <c r="I37" i="22"/>
  <c r="D37" i="22"/>
  <c r="C37" i="22"/>
  <c r="I36" i="22"/>
  <c r="D36" i="22"/>
  <c r="C36" i="22"/>
  <c r="I35" i="22"/>
  <c r="D35" i="22"/>
  <c r="C35" i="22"/>
  <c r="I26" i="22"/>
  <c r="D26" i="22"/>
  <c r="I18" i="22"/>
  <c r="D18" i="22"/>
  <c r="I14" i="22"/>
  <c r="D14" i="22"/>
  <c r="C14" i="22"/>
  <c r="Q69" i="21" l="1"/>
  <c r="L68" i="21"/>
  <c r="Q68" i="21" s="1"/>
  <c r="E34" i="22"/>
  <c r="D34" i="22"/>
  <c r="D46" i="22"/>
  <c r="C34" i="22"/>
  <c r="I34" i="22"/>
  <c r="C12" i="21"/>
  <c r="C10" i="21" s="1"/>
  <c r="Q12" i="21"/>
  <c r="L12" i="21"/>
  <c r="L10" i="21" s="1"/>
  <c r="O12" i="21"/>
  <c r="O10" i="21" s="1"/>
  <c r="M12" i="21"/>
  <c r="M10" i="21" s="1"/>
  <c r="K12" i="21"/>
  <c r="K10" i="21" s="1"/>
  <c r="I12" i="21"/>
  <c r="I10" i="21" s="1"/>
  <c r="G12" i="21"/>
  <c r="G10" i="21" s="1"/>
  <c r="E12" i="21"/>
  <c r="E10" i="21" s="1"/>
  <c r="P12" i="21"/>
  <c r="N12" i="21"/>
  <c r="N10" i="21" s="1"/>
  <c r="J12" i="21"/>
  <c r="J10" i="21" s="1"/>
  <c r="H12" i="21"/>
  <c r="H10" i="21" s="1"/>
  <c r="F12" i="21"/>
  <c r="F10" i="21" s="1"/>
  <c r="D12" i="21"/>
  <c r="D10" i="21" s="1"/>
  <c r="T12" i="21" l="1"/>
  <c r="X15" i="23"/>
  <c r="X16" i="23" s="1"/>
  <c r="M13" i="26"/>
  <c r="M11" i="26" s="1"/>
  <c r="M10" i="26" s="1"/>
  <c r="M9" i="26" s="1"/>
  <c r="N11" i="26"/>
  <c r="N9" i="26" s="1"/>
</calcChain>
</file>

<file path=xl/sharedStrings.xml><?xml version="1.0" encoding="utf-8"?>
<sst xmlns="http://schemas.openxmlformats.org/spreadsheetml/2006/main" count="1538" uniqueCount="316">
  <si>
    <t>Đơn vị: Triệu đồng</t>
  </si>
  <si>
    <t>STT</t>
  </si>
  <si>
    <t>Nội dung</t>
  </si>
  <si>
    <t>Tổng số</t>
  </si>
  <si>
    <t>Trong đó</t>
  </si>
  <si>
    <t>A</t>
  </si>
  <si>
    <t>Chương trình mục tiêu quốc gia PTKTXH vùng đồng bào dân tộc thiểu số và miền núi</t>
  </si>
  <si>
    <t>B</t>
  </si>
  <si>
    <t>Chương trình mục tiêu quốc gia giảm nghèo bền vững</t>
  </si>
  <si>
    <t>C</t>
  </si>
  <si>
    <t>Vốn ngân sách trung ương</t>
  </si>
  <si>
    <t>Vốn ngân sách địa phương</t>
  </si>
  <si>
    <t>1.1</t>
  </si>
  <si>
    <t>TỔNG VỐN CTMTQG</t>
  </si>
  <si>
    <t>Thanh toán dự toán kéo dài</t>
  </si>
  <si>
    <t>Thanh toán dự toán năm</t>
  </si>
  <si>
    <t>Tỷ lệ so với dự toán năm</t>
  </si>
  <si>
    <t>Dự án 1: Hỗ trợ ĐTPT hạ tầng KT-XH các huyện nghèo, các xã ĐBKK vùng bãi ngang, ven biển và hải đảo</t>
  </si>
  <si>
    <t>Tiểu dự án 1: Hỗ trợ ĐTPT hạ tầng KT-XH các huyện nghèo, xã ĐBKK vùng bãi ngang, ven biển và hải đảo</t>
  </si>
  <si>
    <t>-</t>
  </si>
  <si>
    <t>1.2</t>
  </si>
  <si>
    <t>Tiểu DA 2: Triển khai Đề án hỗ trợ một số huyện nghèo thoát khỏi tình trạng nghèo, ĐBKK gđ 2022-2025 do TTCP phê duyệt</t>
  </si>
  <si>
    <t>DA 2: Đa dạng hóa sinh kế, phát triển mô hình giảm nghèo</t>
  </si>
  <si>
    <t>3.1</t>
  </si>
  <si>
    <t>Tiểu DA 1: Hỗ trợ phát triển sản xuất trong lĩnh vực nông nghiệp</t>
  </si>
  <si>
    <t>3.2</t>
  </si>
  <si>
    <t>Tiểu DA 2: Cải thiện dinh dưỡng</t>
  </si>
  <si>
    <t>DA 4: Phát triển giáo dục nghề nghiệp, việc làm bền vững</t>
  </si>
  <si>
    <t>4.1</t>
  </si>
  <si>
    <t>Tiểu DA 1: Phát triển GDNN vùng nghèo, vùng khó khăn</t>
  </si>
  <si>
    <t>4.2</t>
  </si>
  <si>
    <t>Tiểu DA 2: Hỗ trợ NLĐ đi làm việc ở nước ngoài theo hợp đồng</t>
  </si>
  <si>
    <t>4.3</t>
  </si>
  <si>
    <t>Tiểu DA 3: Hỗ trợ việc làm bền vững</t>
  </si>
  <si>
    <t>DA 5: Hỗ trợ nhà ở cho hộ nghèo, hộ cận nghèo trên địa bàn các huyện nghèo</t>
  </si>
  <si>
    <t>DA 6: Truyền thông và giảm nghèo về thông tin</t>
  </si>
  <si>
    <t>6.1</t>
  </si>
  <si>
    <t>Tiểu DA 1: Giảm nghèo về thông tin</t>
  </si>
  <si>
    <t>6.2</t>
  </si>
  <si>
    <t>Tiểu DA 2: Truyền thông giảm nghèo</t>
  </si>
  <si>
    <t>DA 7: Nâng cao năng lực và giám sát, đánh giá thực hiện CT</t>
  </si>
  <si>
    <t>7.1</t>
  </si>
  <si>
    <t>Tiểu DA 1: Nâng cao năng lực thực hiện Chương trình</t>
  </si>
  <si>
    <t>7.2</t>
  </si>
  <si>
    <t>Tiểu DA 2: Giám sát, đánh giá</t>
  </si>
  <si>
    <t>I</t>
  </si>
  <si>
    <t>Dự án 1: Giải quyết tình trạng thiếu đất ở, nhà ở, đất sản xuất, nước sinh hoạt</t>
  </si>
  <si>
    <t>II</t>
  </si>
  <si>
    <t>Dự án 2 - Quy hoạch sắp xếp bố trí ổn định dân cư ở những nơi cần thiết</t>
  </si>
  <si>
    <t>III</t>
  </si>
  <si>
    <t>Dự án 3: Phát triển sản xuất nông, lâm nghiệp bền vững, phát huy tiềm năng, thế mạnh của các vùng miền để sản xuất hàng hóa theo chuỗi giá trị</t>
  </si>
  <si>
    <t>III.1</t>
  </si>
  <si>
    <t>Tiểu dự án 1: Phát triển kinh tế nông, lâm nghiệp bền vững gắn với bảo vệ rừng và nâng cao thu nhập cho người dân</t>
  </si>
  <si>
    <t>III.2</t>
  </si>
  <si>
    <t>Tiểu dự án 2: Hỗ trợ phát triển sản xuất theo chuỗi giá trị, vùng trồng dược liệu quý, thúc đẩy khởi sự kinh doanh, khởi nghiệp và thu hút đầu tư vùng đồng bào đồng bào dân tộc thiểu số và miền núi</t>
  </si>
  <si>
    <t xml:space="preserve"> - </t>
  </si>
  <si>
    <t>Nội dung số 01 + 03; Nội dung 2</t>
  </si>
  <si>
    <t>IV</t>
  </si>
  <si>
    <t>Dự án 4 - Tiểu dự án 1; Nội dung 1: Đầu tư cơ sở hạ tầng cho các xã, thôn đặc biệt khó khăn</t>
  </si>
  <si>
    <t>V</t>
  </si>
  <si>
    <t>Dự án 5: Phát triển giáo dục đào tạo nâng cao chất lượng nguồn nhân lực</t>
  </si>
  <si>
    <t>V.1</t>
  </si>
  <si>
    <t>Tiểu dự án 1: Đổi mới hoạt động, củng cố phát triển các trường PTDTNT, trường PTDTBT, trường phổ thông có HSBT và xóa mù chữ cho người dân vùng đồng bào dân tộc thiểu số</t>
  </si>
  <si>
    <t>V.2</t>
  </si>
  <si>
    <t>Tiểu dự án 2: Bồi dưỡng kiến thức dân tộc; đào tạo dự bị đại học, đại học và sau đại học đáp ứng nhu cầu nhân lực cho vùng đồng bào dân tộc thiểu số</t>
  </si>
  <si>
    <t>Nội dung 1: Bồi dưỡng kiến thức dân tộc</t>
  </si>
  <si>
    <t>Nội dung 2:  Đào tạo dự bị đại học, đại học sau đại học</t>
  </si>
  <si>
    <t>V.3</t>
  </si>
  <si>
    <t>Tiểu dự án 3: Dự án phát triển giáo dục nghề nghiệp (GDNN) và giải quyết việc làm cho người lao động vùng dân tộc thiểu số và miền núi</t>
  </si>
  <si>
    <t>V.4</t>
  </si>
  <si>
    <t>Tiểu dự án 4: Đào tạo nâng cao năng lực cho cộng đồng và cán bộ triển khai Chương trình ở các cấp</t>
  </si>
  <si>
    <t>VI</t>
  </si>
  <si>
    <t>Dự án 6: Bảo tồn, phát huy giá trị văn hóa truyền thống tốt đẹp của các dân tộc thiểu số gắn với phát triển du lịch</t>
  </si>
  <si>
    <t>VII</t>
  </si>
  <si>
    <t>Dự án 7: Chăm sóc sức khỏe nhân dân, nâng cao thể trạng, tầm vóc người dân tộc thiểu số; phòng chống suy dinh dưỡng trẻ em</t>
  </si>
  <si>
    <t>VIII</t>
  </si>
  <si>
    <t>Dự án 8: Thực hiện bình đẳng giới và giải quyết những vấn đề cấp thiết đối với phụ nữ và trẻ em</t>
  </si>
  <si>
    <t>IX</t>
  </si>
  <si>
    <t>Dự án 9: Đầu tư phát triển nhóm dân tộc thiểu số còn nhiều khó khăn và khó khăn đặc thù</t>
  </si>
  <si>
    <t>IX.1</t>
  </si>
  <si>
    <t>Tiểu dự án 1: Đầu tư phát triển kinh tế - xã hội các dân tộc còn gặp nhiều khó khăn, dân tộc có khó khăn đặc thù</t>
  </si>
  <si>
    <t>IX.2</t>
  </si>
  <si>
    <t>Tiểu dự án 2: Giảm thiểu tình trạng tảo hôn và hôn nhân cận huyết thống trong vùng đồng bào dân tộc thiểu số và miền núi</t>
  </si>
  <si>
    <t>X</t>
  </si>
  <si>
    <t>Dự án 10: Truyền thông, tuyên truyền, vận động trong vùng đồng bào dân tộc thiểu số và miền núi. Kiểm tra, giám sát đánh giá việc tổ chức thực hiện Chương trình</t>
  </si>
  <si>
    <t>X.1</t>
  </si>
  <si>
    <t>Tiểu dự án 1</t>
  </si>
  <si>
    <t>X.2</t>
  </si>
  <si>
    <t>Tiểu dự án 2: Ứng dụng công nghệ thông tin hỗ trợ phát triển kinh tế - xã hội và đảm bảo an ninh trật tự vùng đồng bào dân tộc thiểu số và miền núi</t>
  </si>
  <si>
    <t>X.3</t>
  </si>
  <si>
    <t>Tiểu dự án 3: Kiểm tra, giám sát, đánh giá, đào tạo, tập huấn tổ chức thực hiện Chương trình</t>
  </si>
  <si>
    <t>Ghi chú</t>
  </si>
  <si>
    <t>Tỷ lệ so với Dự toán kéo dài</t>
  </si>
  <si>
    <t>Chương trình MTQG xây dựng NTM</t>
  </si>
  <si>
    <t>Vốn ngân sách Trung ương</t>
  </si>
  <si>
    <t>Chi tiết theo nội dung thành phần</t>
  </si>
  <si>
    <t>Nội dung 02: Rà soát, điều chỉnh lập quy hoạch xây dựng vùng huyện gắn với quá trình công nghiệp hóa - đô thị hóa</t>
  </si>
  <si>
    <t>Nội dung thành phần số 02: Phát triển hạ tầng kinh tế - xh, cơ bản đồng bộ, hiện đại, đảm bảo kết nối nông thôn - đô thị và kết nối các vùng miền</t>
  </si>
  <si>
    <t>2.1</t>
  </si>
  <si>
    <t>Nội dung 01: Tiếp tục hoàn thiện và nâng cao hệ thống hạ tầng giao thông trên địa bàn xã, hạ tầng giao thông kết nối liên xã, liên huyện</t>
  </si>
  <si>
    <t>2.2</t>
  </si>
  <si>
    <t>Nội dung thành phần số 03: triển khai mạnh mẽ Chương trình mỗi xã một sản phẩm (OCOP); phát triển mạnh ngành nghề nông thôn; phát triển du lịch nông thôn; nâng cao hiệu quả hoạt động của các hợp tác xã; hỗ trợ các doanh nghiệp khởi nghiệp ở nông thôn; nâng cao chất lượng đào tạo nghề cho lao động nông thôn...</t>
  </si>
  <si>
    <t>Nội dung thành phần số 06: Nâng cao chất lượng đời sống văn hóa của người dân nông thôn; bảo tồn và phát huy các giá trị văn hóa truyền thống theo hướng bền vững gắn với phát triển du lịch nông thôn</t>
  </si>
  <si>
    <t>Nội dung 01: Nâng cao hiệu quả hoạt động của hệ thống thiết chế văn hóa, thể thao cơ sở;…</t>
  </si>
  <si>
    <t>Nội dung thành phần số 07: Nâng cao chất lượng môi trường; xây dựng cảnh quan nông thôn sáng - xanh - sạch - đẹp, an toàn; giữ gìn và khôi phục cảnh quan truyền thống của nông thôn Việt Nam.</t>
  </si>
  <si>
    <t>5.1</t>
  </si>
  <si>
    <t>Nội dung 01: Xây dựng và tổ chức hướng dẫn thực hiện các Đề án/Kế hoạch tổ chức phân loại, thu gom, vận chuyển chất thải rắn trên địa bàn huyện đảm bảo theo quy định; phát triển, nhân rộng các mô hình phân loại chất thải tại nguồn phát sinh;</t>
  </si>
  <si>
    <t>Nội dung thành phần số 11: Tăng cường công tác giám sát, đánh giá thực hiện Chương trình; nâng cao năng lực xây dựng NTM; truyền thông về xây dựng NTM; thực hiện Phong trào thi đua cả nước chung sức xây dựng NTM</t>
  </si>
  <si>
    <t>Nội dung 01: Nâng cao chất lượng và hiệu quả công tác kiểm tra, giám sát, đánh giá kết quả thực hiện Chương trình; xây dựng hệ thống giám sát, đánh giá đồng bộ, toàn diện đáp ứng yêu cầu quản lý Chương trình…</t>
  </si>
  <si>
    <t>6.3</t>
  </si>
  <si>
    <t>Nội dung 01: Tập trung triển khai cơ cấu lại ngành nông nghiệp và phát triển kinh tế nông thôn, tiểu thủ công nghiệp và dịch vụ</t>
  </si>
  <si>
    <t>Nội dung 04: Triển khai Chương trình mỗi xã một sản phẩm (OCOP) gắn với lợi thế vùng miền, phát triển tiểu thủ công nghiệp, ngành nghề và dịch vụ nông thôn, bảo tồn và phát huy các làng nghề truyền thống ở nông thôn; đẩy mạnh sản xuất, chế biến muối theo chuỗi giá trị.</t>
  </si>
  <si>
    <t>Nội dung 02: Thu gom, tái chế, tái sử dụng các loại chất thải theo nguyên lý tuần hoàn; tăng cường công tác quản lý chất thải nhựa trong hoạt động sản xuất nông, lâm, ngư nghiệp ở Việt Nam; xây dựng cộng đồng dân cư không rác thải nhựa (Hỗ trợ xây bể chứa bao bì thuốc BVTV sau sử dụng)</t>
  </si>
  <si>
    <t>Nội dung 4: tiếp tục tăng cường, nâng cao năng lực tư duy cho đội ngũ cán bộ làm công tác xây dụng nông thôn mới các cấp, đặc biệt là cán bộ cơ sở</t>
  </si>
  <si>
    <t xml:space="preserve">Nội dung 05: </t>
  </si>
  <si>
    <t>2.3</t>
  </si>
  <si>
    <t>Nội dung 09: Tăng cường xây dựng cơ sở vật chất cho hệ thống thông tin và truyền thông cơ sở</t>
  </si>
  <si>
    <t>3.4</t>
  </si>
  <si>
    <t>Nội dung 08:</t>
  </si>
  <si>
    <t>Nội dung thành phần số 05:  Nâng cao chất lượng giáo dục, y tế và chăm sóc sức khỏe người dân nông thôn</t>
  </si>
  <si>
    <t>Nội dung 01: Tiếp tục nâng cao chất lượng, phát triển giáo dục ở nông thôn …</t>
  </si>
  <si>
    <t>Nội dung 05: Giữ gìn và khôi phục cảnh quan truyền thống của nông thôn Việt Nam; phát triển các mô hình thôn, xóm sáng, xanh, sạch, đẹp, an toàn; khu dân cư kiểu mẫu;</t>
  </si>
  <si>
    <t>Nội dung số 1: Triển khai đề án đào tạo, bồi dưỡng kiến thức, năng lực quản lý hành chính, quản lý kinh tế - xã hội chuyên sâu, chuyển đổi tư duy về phát triển kinh tế nông thôn cho cán bộ, công chức xã theo quy định, đáp ứng nhu cầu xây dựng NTM</t>
  </si>
  <si>
    <t>Nội dung thành phần số 09: Nâng cao chất lượng, phát huy vai trò của Mặt trận Tổ quốc Việt Nam và các tổ chức chính trị - xã hội trong xây dựng NTM</t>
  </si>
  <si>
    <t xml:space="preserve">Nội dung số 1: </t>
  </si>
  <si>
    <t>Nội dung thành phần số 10: giữ vững quốc gia an ninh và trật tự xã hội nông thôn</t>
  </si>
  <si>
    <t>Nội dung số 1: Tăng cường công tác đảm bảo an ninh , trật tự ở địa bàn nông thôn; nâng cao chất lượng, hiệu quả phong trào toàn dân BVANTQ; củng cố, xây dựng, nhân rộng các mô hình tổ chức quần chúng tham gia bảo vệ ANTT ở cơ sở...</t>
  </si>
  <si>
    <t>Nội dung 3: tiếp tục tăng cường, nâng cao năng lực tư duy cho đội ngũ cán bộ làm công tác xây dụng nông thôn mới các cấp, đặc biệt là cán bộ cơ sở</t>
  </si>
  <si>
    <t>Nội dung 02: XD và phát triển hiệu quả các VNLTT, cơ giới hóa đồng bộ, nâng cao năng lực chế biến  và bảo quản nông sản theo các MHLK SX theo chuỗi giá trị...</t>
  </si>
  <si>
    <t>3.3</t>
  </si>
  <si>
    <t>Nội dung thành phần số 08: Nâng cao chất lượng, phát huy vai trò của Mặt trận Tổ quốc Việt Nam và các tổ chức chính trị - xã hội trong xây dựng NTM</t>
  </si>
  <si>
    <t>8.1</t>
  </si>
  <si>
    <t>9.1</t>
  </si>
  <si>
    <t>10.1</t>
  </si>
  <si>
    <t>Nội dung 2: tiếp tục tăng cường, nâng cao năng lực tư duy cho đội ngũ cán bộ làm công tác xây dụng nông thôn mới các cấp, đặc biệt là cán bộ cơ sở</t>
  </si>
  <si>
    <t>10.2</t>
  </si>
  <si>
    <t>10.3</t>
  </si>
  <si>
    <t>10.4</t>
  </si>
  <si>
    <t>Nội dung  số 01: Nâng cao hiệu quả quản lý và thực hiện xây dựng nông thôn mới theo quy hoạch nhằm nâng cao đời sống kinh tế - xã hội nông thôn gắn với quá trình đô thị hoá.</t>
  </si>
  <si>
    <t>Nội dung 05: Nâng cao nhận thức, thông tin về trợ giúp pháp lý; tăng cường khả năng thụ hưởng dịch vụ trợ giúp pháp lý</t>
  </si>
  <si>
    <t xml:space="preserve">Nội dung 02: </t>
  </si>
  <si>
    <t>7.3</t>
  </si>
  <si>
    <t>Nội dung 02: Tăng cường ứng dụng công nghệ thông tin trong thực hiện các dịch vụ hành chính công nhằm nâng cao chất lượng giải quyết thủ tục hành chính theo hướng minh bạch, công khai và hiệu quả ở các cấp …</t>
  </si>
  <si>
    <t>Thanh toán dự toán năm 2025</t>
  </si>
  <si>
    <t>3.5</t>
  </si>
  <si>
    <t>DA 3: Hỗ trợ phát triển sản xuất, cải thiện dinh dưỡng</t>
  </si>
  <si>
    <t>Nội dung thành phần số 01: Nâng cao hiệu quả quản lý và thực hiện xây dựng nông thôn mới theo quy hoạch nhằm nâng cao đời sống kinh tế - xã hội nông thôn gắn với quá trình đô thị hoá</t>
  </si>
  <si>
    <t>Dự toán năm 2025</t>
  </si>
  <si>
    <t>Tổng dự toán sử dụng trong năm</t>
  </si>
  <si>
    <t>Dự toán được giao trong năm</t>
  </si>
  <si>
    <t>Giải ngân</t>
  </si>
  <si>
    <t>UBND các xã, phường…...</t>
  </si>
  <si>
    <t>Vốn huy động hợp pháp khác</t>
  </si>
  <si>
    <t>Ước lũy kế vốn thanh toán từ đầu năm đến 31/12/2025</t>
  </si>
  <si>
    <t>(Kèm theo Công văn số:            /STC-QLNS ngày        tháng       năm 2025 của Sở Tài chính)</t>
  </si>
  <si>
    <t>2</t>
  </si>
  <si>
    <t>1</t>
  </si>
  <si>
    <t>4</t>
  </si>
  <si>
    <t>5</t>
  </si>
  <si>
    <t xml:space="preserve">Dự toán kéo dài </t>
  </si>
  <si>
    <t>Tỷ lệ so với Dự toán năm</t>
  </si>
  <si>
    <t>Tỷ lệ so với dự toán kéo dài</t>
  </si>
  <si>
    <t>BÁO CÁO TÌNH HÌNH THỰC HIỆN GIẢI NGÂN NGUỒN VỐN SỰ NGHIỆP CÁC CHƯƠNG TRÌNH MỤC TIÊU QUỐC GIA NĂM 2025</t>
  </si>
  <si>
    <t>BÁO CÁO TÌNH HÌNH THỰC HIỆN GIẢI NGÂN NGUỒN VỐN SỰ NGHIỆP CÁC CHƯƠNG TRÌNH MỤC TIÊU QUỐC GIA THÁNG…... NĂM 2025</t>
  </si>
  <si>
    <t>Biểu số: 01</t>
  </si>
  <si>
    <t>Dự toán được cấp có thẩm quyền cho phép kéo dài sang năm sau</t>
  </si>
  <si>
    <t>Biểu số: 02</t>
  </si>
  <si>
    <t xml:space="preserve"> Lũy kế vốn thanh toán từ đầu năm đến 31/12/2025 của dự toán kéo dài</t>
  </si>
  <si>
    <t xml:space="preserve"> Lũy kế vốn thanh toán từ đầu năm đến 31/01/2026 của dự toán giao năm 2025</t>
  </si>
  <si>
    <t>12</t>
  </si>
  <si>
    <t>Các Sở, ngành</t>
  </si>
  <si>
    <t>Tỷ lệ so với  tổng dự toán sử dụng trong năm (%)</t>
  </si>
  <si>
    <t>Tỷ lệ so với tổng dự toán sử dụng trong năm</t>
  </si>
  <si>
    <t>Lũy kế giải ngân (Từ 01/01/2025 đến hết ngày 15/10/2025)</t>
  </si>
  <si>
    <t>Ghi chú: Để kịp thời báo cáo UBND tỉnh đề nghị UBND các xã, phường cung cấp số vốn sự nghiệp và giải ngân đến 15/10/2025 về Sở Tài chính trước ngày 18/10/2025</t>
  </si>
  <si>
    <t>8=7/4</t>
  </si>
  <si>
    <t>3=4+5</t>
  </si>
  <si>
    <t>9</t>
  </si>
  <si>
    <t>10=9/6</t>
  </si>
  <si>
    <t>10=9/5</t>
  </si>
  <si>
    <t>11=6/3</t>
  </si>
  <si>
    <t>12=13+15</t>
  </si>
  <si>
    <t>13</t>
  </si>
  <si>
    <t>14=13/4</t>
  </si>
  <si>
    <t>16=15/5</t>
  </si>
  <si>
    <t>17=12/3</t>
  </si>
  <si>
    <t>18</t>
  </si>
  <si>
    <t>6=7+9</t>
  </si>
  <si>
    <t>15</t>
  </si>
  <si>
    <t>7</t>
  </si>
  <si>
    <t>11= 6/3</t>
  </si>
  <si>
    <t>UBND phường Đoàn Kết</t>
  </si>
  <si>
    <t>ĐVT: Triệu đồng</t>
  </si>
  <si>
    <t>TT</t>
  </si>
  <si>
    <t>Đề xuất, kiến nghị</t>
  </si>
  <si>
    <t>Nguồn</t>
  </si>
  <si>
    <t>SN</t>
  </si>
  <si>
    <t>TỔNG VỐN CTMTQG (A+B+C)</t>
  </si>
  <si>
    <t>UỶ BAN NHÂN DÂN
 PHƯỜNG ĐOÀN KẾT</t>
  </si>
  <si>
    <t>Số:              /BC-UBND</t>
  </si>
  <si>
    <t>CỘNG HOÀ XÃ HỘI CHỦ NGHĨA VIỆT NAM
Độc lập - Tự do - Hạnh phúc</t>
  </si>
  <si>
    <t>TM. UỶ BAN NHÂN DÂN</t>
  </si>
  <si>
    <t>KT. CHỦ TỊCH
PHÓ CHỦ TỊCH</t>
  </si>
  <si>
    <t>Đặng Việt Hưng</t>
  </si>
  <si>
    <t>Nơi nhận:</t>
  </si>
  <si>
    <t xml:space="preserve">
- Sở Tài chính; 
- Sở Nông nghiệp &amp; môi trường;
- Sở Dân tộc và Tôn giáo;
- Chủ tịch, các PCT;
- Các cơ quan, đơn vị thuộc UBND phường;
- Lưu: VT.</t>
  </si>
  <si>
    <t>Chủ đầu tư</t>
  </si>
  <si>
    <t>P. Kinh tế, HTĐT</t>
  </si>
  <si>
    <t>P. VH-XH</t>
  </si>
  <si>
    <t>Trung tâm VH, TT&amp;TT</t>
  </si>
  <si>
    <t>Hội Phụ nữ</t>
  </si>
  <si>
    <t>Phòng VH-XH</t>
  </si>
  <si>
    <t>MTTQ Phường</t>
  </si>
  <si>
    <t>Dự toán kéo dài (chuyển nguồn 2024-2025)</t>
  </si>
  <si>
    <t>Đoàn Kết, ngày          tháng 11 năm 2025</t>
  </si>
  <si>
    <t>BÁO CÁO 
TÌNH HÌNH THỰC HIỆN GIẢI NGÂN NGUỒN VỐN SỰ NGHIỆP CÁC CHƯƠNG TRÌNH MỤC TIÊU QUỐC GIA THÁNG 11 NĂM 2025
(Số liệu báo cáo đến ngày 05/11/2025)</t>
  </si>
  <si>
    <t>Lũy kế giải ngân (Từ 01/01/2025 đến hết ngày 15/11/2025)</t>
  </si>
  <si>
    <t>Chuyển trả ngân sách 20 triệu đồng</t>
  </si>
  <si>
    <t>Số vốn hết nhu cầu giải ngân năm 2025</t>
  </si>
  <si>
    <t xml:space="preserve">Trường Tiểu học + THCS Lản Nhì Thàng; TH Sùng Phài </t>
  </si>
  <si>
    <t>Tiểu dự án 1 : Biểu dương tôn vinh điển hình tiên tiến, phát huy vai trò của người có uy tín; phổ biến giáo dục pháp luật,...</t>
  </si>
  <si>
    <t>Tiểu dự án 3: Dự án phát triển giáo dục nghề nghiệp và giải quyết việc làm cho người lao động vùng dân tộc thiểu số và miền núi</t>
  </si>
  <si>
    <t>BIỂU TỔNG HỢP TÌNH HÌNH GIẢI NGÂN VỐN SỰ NGHIỆP THỰC HIỆN CÁC CHƯƠNG TRÌNH MTQG NĂM 2025 TRÊN ĐỊA BÀN PHƯỜNG ĐOÀN KẾT</t>
  </si>
  <si>
    <t>Phụ lục II</t>
  </si>
  <si>
    <t>Phụ lục I</t>
  </si>
  <si>
    <t>Chuyển trả ngân sách</t>
  </si>
  <si>
    <t>Chuyển trả ngân sách số chuyển nguồn 160 triệu đồng</t>
  </si>
  <si>
    <t>Trong đó: - Vốn đầu tư</t>
  </si>
  <si>
    <t xml:space="preserve">                  - Vốn sự nghiệp</t>
  </si>
  <si>
    <t>TỔNG CỘNG (I+II+III):</t>
  </si>
  <si>
    <t>BIỂU TỔNG HỢP TÌNH HÌNH THỰC HIỆN CÁC CHƯƠNG TRÌNH MTQG NĂM 2025 TRÊN ĐỊA BÀN PHƯỜNG ĐOÀN KẾT</t>
  </si>
  <si>
    <t>Khó khăn, vướng mắc</t>
  </si>
  <si>
    <t>(Kèm theo Báo cáo số 1780/BC-UBND ngày 14 tháng 11 năm 2025 của UBND phường Đoàn Kết)</t>
  </si>
  <si>
    <t>Chuyển trả ngân sách nguồn chuyển nguồn 123 triệu</t>
  </si>
  <si>
    <t>Chuyển trả ngân sách vốn chuyển nguồn 1.159 triệu đồng</t>
  </si>
  <si>
    <t>Lũy kế giải ngân (Từ 01/01/2025 đến 28/12/2025)</t>
  </si>
  <si>
    <t>Kinh phí giao thực hiện hỗ trợ di chuyển, tuy nhiên Chủ đầu tư chưa bàn giao xong mặt bằng bố trí dân cư</t>
  </si>
  <si>
    <t>Không còn đối tượng đào tạo</t>
  </si>
  <si>
    <t xml:space="preserve"> Do không còn đối tượng hỗ trợ, bà mẹ, trẻ em đã được uống đầy đủ vi chất 2 lần/năm. </t>
  </si>
  <si>
    <t>Trùng đối tượng thực hiện với chương trình đào tạo thuộc CTMTQG vùng đồng bào dân tộc thiểu số và miền núi.</t>
  </si>
  <si>
    <t>Không có đối tượng hỗ trợ  đào tạo</t>
  </si>
  <si>
    <t>01 hộ gia đình tại tổ dân phố Chiêu Sải Phìn được phê duyệt hỗ trợ nhưng không có nhu cầu thực hiện và đã được điều chỉnh ra khỏi danh sách hỗ trợ theo Quyết định số 743/QĐ-UBND, ngày 28/4/2025</t>
  </si>
  <si>
    <t>(Kèm theo Báo cáo số             /BC-UBND ngày     tháng            năm 2025 của UBND phường Đoàn Kết)</t>
  </si>
  <si>
    <t>Không thực hiện được do phường mới sắp xếp chưa đạt chuẩn đô thị văn minh do đó chưa tổ chức khảo sát được ý kiến đánh giá của Nhân dân</t>
  </si>
  <si>
    <t>Ưu tiên đầu tư theo xã</t>
  </si>
  <si>
    <t>Danh mục dự án</t>
  </si>
  <si>
    <t>Địa điểm xây dựng</t>
  </si>
  <si>
    <t>Năng lực thiết kế (theo đề xuất cũ của các xã, phường)</t>
  </si>
  <si>
    <t>Thời gian KC-HT</t>
  </si>
  <si>
    <t>Quyết định chủ trương hoặc quyết định đầu tư</t>
  </si>
  <si>
    <t>Số quyết định ngày, tháng, năm ban hành</t>
  </si>
  <si>
    <t xml:space="preserve">TMĐT </t>
  </si>
  <si>
    <t xml:space="preserve">Tổng số </t>
  </si>
  <si>
    <t>Trong đó: NSĐP</t>
  </si>
  <si>
    <t>TỔNG SỐ</t>
  </si>
  <si>
    <t>Phường đề xuất bổ sung Ưu tiên số 1</t>
  </si>
  <si>
    <t>2026-2027</t>
  </si>
  <si>
    <t>Nâng cấp, cải tạo công viên 1/6 phường Đoàn Kết, tỉnh Lai Châu</t>
  </si>
  <si>
    <t>Tổ dân phố số 02, phường Đoàn Kết</t>
  </si>
  <si>
    <t>Nâng cấp, cải tạo vỉa hè một số tuyến đường phố trên địa bàn phường</t>
  </si>
  <si>
    <t>Tổ dân phố Quyết Tiến 7, phường Đoàn Kết</t>
  </si>
  <si>
    <t>Đã đầu tư, hiện trạng công trình xuống cấp</t>
  </si>
  <si>
    <t>Chưa được đầu tư lát gạch cứng hoá</t>
  </si>
  <si>
    <t>Điện chiếu sáng các tổ dân phố vùng cao phường Đoàn Kết</t>
  </si>
  <si>
    <t>Phường Đoàn Kết</t>
  </si>
  <si>
    <t>Chưa được đầu tư</t>
  </si>
  <si>
    <t>Nhà Đa năng và các công trình phụ trợ trường Tiểu học Quyết Tiến phường Đoàn Kết.</t>
  </si>
  <si>
    <t>Các dự án khởi công mới năm 2026</t>
  </si>
  <si>
    <t>Các dự án khởi công mới sau năm 2026</t>
  </si>
  <si>
    <t>Hệ thống kênh thoát nước từ đường Bế Văn Đàn nối vào kênh thoát nước Quyết Thắng</t>
  </si>
  <si>
    <t>Nâng cấp, cải tạo mặt đường và hệ thống thoát nước đường giao thông tổ 5 – Thành Lập – Tổ 10 phường Đoàn Kết</t>
  </si>
  <si>
    <t>Tuyến đường phố Lê Quý Đôn kéo dài</t>
  </si>
  <si>
    <t>Công trình giao thông, cấp III, nhóm C; dài khoảng L= 0,5km, rộng nền đường khoảng Bn= 16,5m, rộng mặt đường khoảng Bm= 10,5m;  lát vỉa hè, bó vỉa, rãnh tam giác đầy đủ</t>
  </si>
  <si>
    <t>Trường Mầm non Sùng Phài (điểm trường trung tâm)</t>
  </si>
  <si>
    <t>Xây dựng Nhà lớp học; Nhà bếp, khu ăn, khu chế biến thực phẩm; Nhà bảo vệ; nhà để xe, nhà vệ sinh; Các hạng mục phụ trợ và Sửa chữa nhà hiệu bộ</t>
  </si>
  <si>
    <t>Chưa được đầu tư  các hạng mục</t>
  </si>
  <si>
    <t>Nhà đa năng và các hạng mục phụ trợ trường THCS Quyết Tiến</t>
  </si>
  <si>
    <t>Xây dựng Nhà đa năng; Sân hoạt động thể chất; Cổng, tường rào, sân đường nội bộ, rãnh thoát nước chung và các hạng mục phụ trợ</t>
  </si>
  <si>
    <t>Lát vỉa hè bẳng gạch Terrazzo, có diện tích khoảng S=13.000m2; bó vỉa rãnh tam giác, hoàn thiện đồng bộ các hạng mục phụ trợ,…</t>
  </si>
  <si>
    <t xml:space="preserve">Lắp đặt bộ đèn năng lượng mặt trời trên các tuyến đường tổ dân phố vùng cao (bao gồm cột, bóng đèn, tấm năng lượng và các thiết bị, phụ kiện đồng bộ) </t>
  </si>
  <si>
    <t>- Nhà đa năng cấp III, 01 tầng. 
- Sân hoạt động thể chất.
- Các hạng mục phụ trợ, cấp thoát nước đầy đủ</t>
  </si>
  <si>
    <t xml:space="preserve">Nâng cấp, cải tạo công viên với diện tích khoảng S = 9.800 m2; Lát vỉa hè quanh công viên,... </t>
  </si>
  <si>
    <t>Dự kiến kế hoạch đầu tư trung hạn 2026 - 2030</t>
  </si>
  <si>
    <t>(Kèm theo Tờ trình số        /TTr-UBND ngày             /2026 của UBND phường Đoàn Kết)</t>
  </si>
  <si>
    <t>Nâng cấp, cải tạo đường GTNT từ tổ dân phố Sì Lèng Chải - Tô Y Phìn</t>
  </si>
  <si>
    <t>Công trình GTNT B, dài khoảng L= 4,0 km; Bề rộng nền đường khoảng Bn = 4,5m; Bề rộng mặt đường khoàng Bm= 3m; hệ thống rãnh thoát nước đảm bảo</t>
  </si>
  <si>
    <t>Công trình Nông nghiệp và phát triển Nông thôn, cấp IV. Tuyến kênh dẫn chiều dài khoảng L = 0,8 km. Kích thước mặt cắt kênh dự kiến BxH = 1,5x1,5m; nâng cấp tuyến đường chiều dài khoảng 0,4 km. Các công trình trên tuyến đảm bảo</t>
  </si>
  <si>
    <t>Công trình giao thông, cấp IV, nhóm C; dài khoảng L= 1,6 km. Công trình trên tuyến</t>
  </si>
  <si>
    <t>Số:  581/QĐ-UBND, ngày    28/5/2026</t>
  </si>
  <si>
    <t>Số: 605/QĐ-UBND, ngày    03/6/2026</t>
  </si>
  <si>
    <t>Số: 606/QĐ-UBND, ngày    03/6/2026</t>
  </si>
  <si>
    <t>Số: 607/QĐ-UBND, ngày    03/6/2026</t>
  </si>
  <si>
    <t>2027-2028</t>
  </si>
  <si>
    <t>2028-2030</t>
  </si>
  <si>
    <t>2028-2029</t>
  </si>
  <si>
    <t>2029-2030</t>
  </si>
  <si>
    <t>Dự kiến quy mô, năng lực thiết kế</t>
  </si>
  <si>
    <t>Công trình được đầu tư sẽ tạo cảnh quan, không gian thông thoáng, vẻ đẹp mỹ quan đô thị, đáp ứng nhu cầu sinh hoạt cộng đồng, nhân dân trong vùng nên việc đầu tư là cần thiết</t>
  </si>
  <si>
    <t>Công trình được đầu tư nhằm hoàn thiện cơ sở hạ tầng, tạo mỹ quan đô thị, nâng cao đời sống cho nhân dân trong khu vực, góp phần phát triển kinh tế xã hội của địa phương, chào mừng các sự kiện lớn của tỉnh và phường năm 2026, nên việc đầu tư là cần thiết</t>
  </si>
  <si>
    <t>Công trình được đầu tư sẽ nâng cao chất lượng đời sống Nhân dân; góp phần bảo đảm an ninh trật tự, an toàn giao thông, thúc đẩy phát triển kinh tế – xã hội và xây dựng đô thị văn minh; Thu hẹp khoảng cách về hạ tầng kỹ thuật giữa khu vực vùng cao và khu vực trung tâm phường, nên việc đầu tư là cần thiết</t>
  </si>
  <si>
    <t>Công trình được đầu tư nhằm đáp ứng tiêu thoát nước, giảm thiểu tình trạng ngập úng vào mùa mưa, đảm bảo ổn định đời sống, sản xuất cho Nhân dân trong khu vực, do đó việc đầu tư là cần thiết</t>
  </si>
  <si>
    <t xml:space="preserve">Công trình được đầu tư sẽ đảm bảo an toàn giao thông, đi lại thuận tiện cho Nhân dân trong khu vực và vùng lân cận, góp phần ổn định đời sống, sản xuất phát triển kinh tế - xã hội, giữ gìn an ninh trật tự  trong khu vực, nên việc đầu tư là cần thiết </t>
  </si>
  <si>
    <t xml:space="preserve">Công trình được đầu tư nhằm đảm bảo an toàn giao thông, đi lại thuận tiện cho Nhân dân trong khu vực các tổ dân phố Sì Lèng Chải, Tô Y Phìn và các vùng lân cận; góp phần ổn định đời sống, sản xuất phát triển kinh tế - xã hội, giữ gìn an ninh trật tự  trong khu vực </t>
  </si>
  <si>
    <t>Công trình được đầu tư nhằm đảm bảo cơ sở vật chất dạy và học theo quy định của Thông tư số 13/2020/TT-BGDĐT ngày 26/5/2020; đáp ứng tiêu chí trường chuẩn Quốc gia theo kế hoạch. Do vậy, việc đầu tư là cần thiết</t>
  </si>
  <si>
    <t>Công trình được đầu tư nhằm đáp ứng cơ sở vật chất phục vụ nhu cầu dạy và học của giáo viên và học sinh nhà trường theo quy định của Thông tư số 13/2020/TT-BGDĐT ngày 26/5/2020. Do vậy việc đầu tư là cần thiết</t>
  </si>
  <si>
    <t>DỰ KIẾN KẾ HOẠCH ĐẦU TƯ CÔNG TRUNG HẠN GIAI ĐOẠN 2026-2030 NGUỒN VỐN NGÂN SÁCH ĐỊA PHƯƠNG</t>
  </si>
  <si>
    <t>(Kèm theo Nghị quyết số        /NQ-HĐND ngày             /2026 của HĐND phường Đoàn Kết)</t>
  </si>
  <si>
    <t>Sự cần thiết thiết, hiệu quả đầu tư</t>
  </si>
  <si>
    <t xml:space="preserve">Nhân dân tự đầu tư, quy mô nhỏ hẹp, xuống cấp không thoát nước kịp mỗi khi mưa to dẫn đến ngập úng </t>
  </si>
  <si>
    <t xml:space="preserve">Hiện trạng </t>
  </si>
  <si>
    <t>Đã đầu tư, hiện trạng công trình xuống cấp nghiêm trọng, đi lại khó khăn nguy cơ mất an toàn giao thông</t>
  </si>
  <si>
    <t>Đường đất, chưa được đầu tư cứng hoá</t>
  </si>
  <si>
    <t>Công trình được đầu tư nhằm chỉnh trang đô thị, tạo không gian phát triển mới, từng bước hoàn thiện quy hoạch phường; hoàn thiện cơ sở hạ tầng để lập dự án tạo quỹ đất để đấu giá quyền sử dụng đất tạo nguồn thu ngân sách địa phương. Do đó việc đầu tư là cần thiết</t>
  </si>
  <si>
    <t>Đã đầu tư mở nền, hiện trạng công trình xuống cấp nghiêm trọng, đi lại khó khăn nguy cơ mất an toàn giao thông</t>
  </si>
  <si>
    <t>Công trình nhà lớp học cấp IV chuyển đổi công năng từ nhà văn hoá được đầu tư năm 2010 thuộc xã Sùng Phài cũ; hiện trạng đã xuống cấp</t>
  </si>
  <si>
    <t>NGUỒN THU SỬ DỤNG ĐẤT PHƯỜNG HƯỞNG THEO PHÂN CẤP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</si>
</sst>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0_);_(* \(#,##0\);_(* &quot;-&quot;_);_(@_)"/>
    <numFmt numFmtId="43" formatCode="_(* #,##0.00_);_(* \(#,##0.00\);_(* &quot;-&quot;??_);_(@_)"/>
    <numFmt numFmtId="164" formatCode="_-* #,##0_-;\-* #,##0_-;_-* &quot;-&quot;_-;_-@_-"/>
    <numFmt numFmtId="165" formatCode="_-* #,##0.00_-;\-* #,##0.00_-;_-* &quot;-&quot;??_-;_-@_-"/>
    <numFmt numFmtId="166" formatCode="_-* #,##0.00\ _₫_-;\-* #,##0.00\ _₫_-;_-* &quot;-&quot;??\ _₫_-;_-@_-"/>
    <numFmt numFmtId="167" formatCode="0.0%"/>
    <numFmt numFmtId="168" formatCode="_(* #,##0.00_);_(* \(#,##0.00\);_(* &quot;-&quot;&quot;?&quot;&quot;?&quot;_);_(@_)"/>
    <numFmt numFmtId="169" formatCode="_(* #,##0_);_(* \(#,##0\);_(* &quot;-&quot;??_);_(@_)"/>
    <numFmt numFmtId="170" formatCode="_-* #,##0.0_-;\-* #,##0.0_-;_-* &quot;-&quot;_-;_-@_-"/>
    <numFmt numFmtId="171" formatCode="_-* #,##0.00\ _V_N_D_-;\-* #,##0.00\ _V_N_D_-;_-* &quot;-&quot;??\ _V_N_D_-;_-@_-"/>
    <numFmt numFmtId="172" formatCode="_(* #.##0.00_);_(* \(#.##0.00\);_(* &quot;-&quot;??_);_(@_)"/>
    <numFmt numFmtId="173" formatCode="_-* #,##0.00_-;\-* #,##0.00_-;_-* &quot;-&quot;_-;_-@_-"/>
    <numFmt numFmtId="174" formatCode="_-* #,##0.0\ _₫_-;\-* #,##0.0\ _₫_-;_-* &quot;-&quot;??\ _₫_-;_-@_-"/>
    <numFmt numFmtId="175" formatCode="_-* #,##0\ _₫_-;\-* #,##0\ _₫_-;_-* &quot;-&quot;??\ _₫_-;_-@_-"/>
    <numFmt numFmtId="176" formatCode="_-* #,##0.000_-;\-* #,##0.000_-;_-* &quot;-&quot;???_-;_-@_-"/>
  </numFmts>
  <fonts count="59" x14ac:knownFonts="1">
    <font>
      <sz val="11"/>
      <color theme="1"/>
      <name val="Calibri"/>
      <family val="2"/>
      <charset val="163"/>
      <scheme val="minor"/>
    </font>
    <font>
      <sz val="11"/>
      <color theme="1"/>
      <name val="Calibri"/>
      <family val="2"/>
      <scheme val="minor"/>
    </font>
    <font>
      <sz val="11"/>
      <color theme="1"/>
      <name val="Calibri"/>
      <family val="2"/>
      <scheme val="minor"/>
    </font>
    <font>
      <sz val="11"/>
      <color theme="1"/>
      <name val="Times New Roman"/>
      <family val="1"/>
    </font>
    <font>
      <sz val="10"/>
      <name val="Arial"/>
      <family val="2"/>
    </font>
    <font>
      <sz val="12"/>
      <color theme="1"/>
      <name val="Times New Roman"/>
      <family val="1"/>
    </font>
    <font>
      <i/>
      <sz val="12"/>
      <color theme="1"/>
      <name val="Times New Roman"/>
      <family val="1"/>
    </font>
    <font>
      <sz val="11"/>
      <color theme="1"/>
      <name val="Calibri"/>
      <family val="2"/>
      <charset val="163"/>
      <scheme val="minor"/>
    </font>
    <font>
      <b/>
      <sz val="12"/>
      <color theme="1"/>
      <name val="Times New Roman"/>
      <family val="1"/>
    </font>
    <font>
      <sz val="11"/>
      <color theme="1"/>
      <name val="Calibri"/>
      <family val="2"/>
      <scheme val="minor"/>
    </font>
    <font>
      <b/>
      <sz val="9"/>
      <color theme="1"/>
      <name val="Times New Roman"/>
      <family val="1"/>
    </font>
    <font>
      <sz val="9"/>
      <color theme="1"/>
      <name val="Times New Roman"/>
      <family val="1"/>
    </font>
    <font>
      <i/>
      <sz val="9"/>
      <color theme="1"/>
      <name val="Times New Roman"/>
      <family val="1"/>
    </font>
    <font>
      <b/>
      <i/>
      <sz val="9"/>
      <color theme="1"/>
      <name val="Times New Roman"/>
      <family val="1"/>
    </font>
    <font>
      <sz val="11"/>
      <color indexed="8"/>
      <name val="Calibri"/>
      <family val="2"/>
    </font>
    <font>
      <sz val="9"/>
      <color theme="1"/>
      <name val="Calibri"/>
      <family val="2"/>
      <charset val="163"/>
      <scheme val="minor"/>
    </font>
    <font>
      <sz val="9"/>
      <color theme="1"/>
      <name val="Times New Roman"/>
      <family val="1"/>
      <charset val="163"/>
    </font>
    <font>
      <i/>
      <sz val="9"/>
      <color theme="1"/>
      <name val="Times New Roman"/>
      <family val="1"/>
      <charset val="163"/>
    </font>
    <font>
      <sz val="12"/>
      <name val="Times New Roman"/>
      <family val="1"/>
    </font>
    <font>
      <i/>
      <sz val="9"/>
      <name val="Times New Roman"/>
      <family val="1"/>
    </font>
    <font>
      <sz val="8"/>
      <name val="Times New Roman"/>
      <family val="1"/>
    </font>
    <font>
      <sz val="9"/>
      <name val="Times New Roman"/>
      <family val="1"/>
    </font>
    <font>
      <b/>
      <i/>
      <sz val="9"/>
      <color theme="1"/>
      <name val="Times New Roman"/>
      <family val="1"/>
      <charset val="163"/>
    </font>
    <font>
      <b/>
      <sz val="11"/>
      <color theme="1"/>
      <name val="Calibri"/>
      <family val="2"/>
      <charset val="163"/>
      <scheme val="minor"/>
    </font>
    <font>
      <b/>
      <i/>
      <sz val="11"/>
      <color theme="1"/>
      <name val="Calibri"/>
      <family val="2"/>
      <charset val="163"/>
      <scheme val="minor"/>
    </font>
    <font>
      <b/>
      <sz val="14"/>
      <name val="Times New Roman"/>
      <family val="1"/>
    </font>
    <font>
      <sz val="14"/>
      <color theme="1"/>
      <name val="Times New Roman"/>
      <family val="2"/>
      <charset val="163"/>
    </font>
    <font>
      <sz val="14"/>
      <name val="Times New Roman"/>
      <family val="1"/>
    </font>
    <font>
      <b/>
      <sz val="12"/>
      <name val="Times New Roman"/>
      <family val="1"/>
    </font>
    <font>
      <i/>
      <sz val="12"/>
      <name val="Times New Roman"/>
      <family val="1"/>
    </font>
    <font>
      <b/>
      <i/>
      <sz val="12"/>
      <name val="Times New Roman"/>
      <family val="1"/>
    </font>
    <font>
      <sz val="11"/>
      <name val="Times New Roman"/>
      <family val="1"/>
    </font>
    <font>
      <b/>
      <sz val="14"/>
      <color rgb="FF0000CC"/>
      <name val="Times New Roman"/>
      <family val="1"/>
    </font>
    <font>
      <b/>
      <i/>
      <sz val="9"/>
      <name val="Times New Roman"/>
      <family val="1"/>
    </font>
    <font>
      <sz val="11"/>
      <name val="Calibri"/>
      <family val="2"/>
      <charset val="163"/>
      <scheme val="minor"/>
    </font>
    <font>
      <b/>
      <i/>
      <sz val="11"/>
      <name val="Times New Roman"/>
      <family val="1"/>
    </font>
    <font>
      <i/>
      <sz val="11"/>
      <name val="Times New Roman"/>
      <family val="1"/>
    </font>
    <font>
      <b/>
      <sz val="11"/>
      <name val="Times New Roman"/>
      <family val="1"/>
    </font>
    <font>
      <b/>
      <sz val="9"/>
      <name val="Times New Roman"/>
      <family val="1"/>
    </font>
    <font>
      <b/>
      <sz val="11"/>
      <name val="Calibri"/>
      <family val="2"/>
      <charset val="163"/>
      <scheme val="minor"/>
    </font>
    <font>
      <i/>
      <sz val="14"/>
      <name val="Times New Roman"/>
      <family val="1"/>
    </font>
    <font>
      <b/>
      <sz val="13"/>
      <name val="Times New Roman"/>
      <family val="1"/>
    </font>
    <font>
      <sz val="9"/>
      <name val="Calibri"/>
      <family val="2"/>
      <charset val="163"/>
      <scheme val="minor"/>
    </font>
    <font>
      <b/>
      <sz val="12"/>
      <color rgb="FF0000CC"/>
      <name val="Times New Roman"/>
      <family val="1"/>
    </font>
    <font>
      <i/>
      <sz val="12"/>
      <color rgb="FF0000CC"/>
      <name val="Times New Roman"/>
      <family val="1"/>
    </font>
    <font>
      <sz val="12"/>
      <color rgb="FF0000CC"/>
      <name val="Times New Roman"/>
      <family val="1"/>
    </font>
    <font>
      <b/>
      <i/>
      <sz val="12"/>
      <color rgb="FF0000CC"/>
      <name val="Times New Roman"/>
      <family val="1"/>
    </font>
    <font>
      <b/>
      <sz val="16"/>
      <name val="Times New Roman"/>
      <family val="1"/>
    </font>
    <font>
      <i/>
      <sz val="16"/>
      <name val="Times New Roman"/>
      <family val="1"/>
    </font>
    <font>
      <i/>
      <sz val="14"/>
      <color rgb="FF0000CC"/>
      <name val="Times New Roman"/>
      <family val="1"/>
    </font>
    <font>
      <sz val="12"/>
      <color rgb="FF0000CC"/>
      <name val="Calibri"/>
      <family val="2"/>
      <charset val="163"/>
      <scheme val="minor"/>
    </font>
    <font>
      <b/>
      <sz val="12"/>
      <color rgb="FF0000CC"/>
      <name val="Calibri"/>
      <family val="2"/>
      <charset val="163"/>
      <scheme val="minor"/>
    </font>
    <font>
      <b/>
      <i/>
      <sz val="12"/>
      <color rgb="FF0000CC"/>
      <name val="Calibri"/>
      <family val="2"/>
      <charset val="163"/>
      <scheme val="minor"/>
    </font>
    <font>
      <i/>
      <sz val="13"/>
      <name val="Times New Roman"/>
      <family val="1"/>
    </font>
    <font>
      <sz val="13"/>
      <name val="Times New Roman"/>
      <family val="1"/>
    </font>
    <font>
      <b/>
      <sz val="14"/>
      <name val="Calibri"/>
      <family val="2"/>
      <scheme val="minor"/>
    </font>
    <font>
      <b/>
      <i/>
      <sz val="14"/>
      <name val="Times New Roman"/>
      <family val="1"/>
    </font>
    <font>
      <sz val="14"/>
      <color rgb="FF000000"/>
      <name val="Times New Roman"/>
      <family val="1"/>
    </font>
    <font>
      <sz val="14"/>
      <color theme="0"/>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2">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thin">
        <color auto="1"/>
      </right>
      <top style="thin">
        <color indexed="64"/>
      </top>
      <bottom style="hair">
        <color auto="1"/>
      </bottom>
      <diagonal/>
    </border>
    <border>
      <left style="thin">
        <color indexed="64"/>
      </left>
      <right style="thin">
        <color indexed="64"/>
      </right>
      <top/>
      <bottom style="hair">
        <color indexed="64"/>
      </bottom>
      <diagonal/>
    </border>
    <border>
      <left style="thin">
        <color auto="1"/>
      </left>
      <right/>
      <top style="thin">
        <color indexed="64"/>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s>
  <cellStyleXfs count="32">
    <xf numFmtId="0" fontId="0" fillId="0" borderId="0"/>
    <xf numFmtId="0" fontId="4" fillId="0" borderId="0"/>
    <xf numFmtId="166" fontId="7"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4" fillId="0" borderId="0"/>
    <xf numFmtId="168" fontId="14" fillId="0" borderId="0" applyFont="0" applyFill="0" applyBorder="0" applyAlignment="0" applyProtection="0"/>
    <xf numFmtId="43" fontId="9" fillId="0" borderId="0" applyFont="0" applyFill="0" applyBorder="0" applyAlignment="0" applyProtection="0"/>
    <xf numFmtId="9" fontId="7" fillId="0" borderId="0" applyFont="0" applyFill="0" applyBorder="0" applyAlignment="0" applyProtection="0"/>
    <xf numFmtId="166" fontId="7" fillId="0" borderId="0" applyFont="0" applyFill="0" applyBorder="0" applyAlignment="0" applyProtection="0"/>
    <xf numFmtId="0" fontId="4" fillId="0" borderId="0"/>
    <xf numFmtId="43" fontId="4" fillId="0" borderId="0" applyFont="0" applyFill="0" applyBorder="0" applyAlignment="0" applyProtection="0"/>
    <xf numFmtId="0" fontId="9" fillId="0" borderId="0"/>
    <xf numFmtId="43" fontId="9" fillId="0" borderId="0" applyFont="0" applyFill="0" applyBorder="0" applyAlignment="0" applyProtection="0"/>
    <xf numFmtId="166" fontId="7"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43" fontId="14" fillId="0" borderId="0" applyFont="0" applyFill="0" applyBorder="0" applyAlignment="0" applyProtection="0"/>
    <xf numFmtId="171" fontId="4" fillId="0" borderId="0" applyFont="0" applyFill="0" applyBorder="0" applyAlignment="0" applyProtection="0"/>
    <xf numFmtId="172" fontId="18" fillId="0" borderId="0" applyFont="0" applyFill="0" applyBorder="0" applyAlignment="0" applyProtection="0"/>
    <xf numFmtId="43" fontId="18" fillId="0" borderId="0" applyFont="0" applyFill="0" applyBorder="0" applyAlignment="0" applyProtection="0"/>
    <xf numFmtId="43" fontId="4" fillId="0" borderId="0" applyFont="0" applyFill="0" applyBorder="0" applyAlignment="0" applyProtection="0"/>
    <xf numFmtId="166" fontId="9" fillId="0" borderId="0" applyFont="0" applyFill="0" applyBorder="0" applyAlignment="0" applyProtection="0"/>
    <xf numFmtId="0" fontId="2" fillId="0" borderId="0"/>
    <xf numFmtId="0" fontId="26" fillId="0" borderId="0"/>
    <xf numFmtId="166" fontId="2" fillId="0" borderId="0" applyFont="0" applyFill="0" applyBorder="0" applyAlignment="0" applyProtection="0"/>
    <xf numFmtId="165" fontId="26" fillId="0" borderId="0" applyFont="0" applyFill="0" applyBorder="0" applyAlignment="0" applyProtection="0"/>
    <xf numFmtId="9" fontId="26" fillId="0" borderId="0" applyFont="0" applyFill="0" applyBorder="0" applyAlignment="0" applyProtection="0"/>
    <xf numFmtId="0" fontId="1" fillId="0" borderId="0"/>
    <xf numFmtId="43" fontId="14" fillId="0" borderId="0" applyFont="0" applyFill="0" applyBorder="0" applyAlignment="0" applyProtection="0"/>
  </cellStyleXfs>
  <cellXfs count="412">
    <xf numFmtId="0" fontId="0" fillId="0" borderId="0" xfId="0"/>
    <xf numFmtId="164" fontId="13" fillId="0" borderId="1" xfId="9" applyNumberFormat="1" applyFont="1" applyFill="1" applyBorder="1" applyAlignment="1">
      <alignment horizontal="right" vertical="center" wrapText="1"/>
    </xf>
    <xf numFmtId="9" fontId="11" fillId="0" borderId="1" xfId="9" applyFont="1" applyFill="1" applyBorder="1" applyAlignment="1">
      <alignment horizontal="center" vertical="center" wrapText="1"/>
    </xf>
    <xf numFmtId="0" fontId="0" fillId="2" borderId="0" xfId="0" applyFill="1"/>
    <xf numFmtId="164" fontId="11" fillId="0" borderId="1" xfId="5" applyNumberFormat="1" applyFont="1" applyFill="1" applyBorder="1" applyAlignment="1">
      <alignment horizontal="center" vertical="center" wrapText="1"/>
    </xf>
    <xf numFmtId="9" fontId="10" fillId="0" borderId="1" xfId="9" applyFont="1" applyFill="1" applyBorder="1" applyAlignment="1">
      <alignment horizontal="center" vertical="center" wrapText="1"/>
    </xf>
    <xf numFmtId="0" fontId="5" fillId="0" borderId="0" xfId="0" applyFont="1" applyAlignment="1">
      <alignment horizontal="center" vertical="center" wrapText="1"/>
    </xf>
    <xf numFmtId="0" fontId="8" fillId="0" borderId="0" xfId="0" applyFont="1"/>
    <xf numFmtId="0" fontId="3" fillId="0" borderId="0" xfId="0" applyFont="1" applyAlignment="1">
      <alignment horizontal="center" vertical="center" wrapText="1"/>
    </xf>
    <xf numFmtId="0" fontId="3" fillId="0" borderId="0" xfId="0" applyFont="1" applyAlignment="1">
      <alignment wrapText="1"/>
    </xf>
    <xf numFmtId="41" fontId="3" fillId="0" borderId="0" xfId="0" applyNumberFormat="1" applyFont="1"/>
    <xf numFmtId="41" fontId="3" fillId="0" borderId="0" xfId="0" applyNumberFormat="1" applyFont="1" applyAlignment="1">
      <alignment horizontal="center" vertical="center" wrapText="1"/>
    </xf>
    <xf numFmtId="164" fontId="10"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164" fontId="13" fillId="0" borderId="1" xfId="0" applyNumberFormat="1" applyFont="1" applyBorder="1" applyAlignment="1">
      <alignment horizontal="center" vertical="center" wrapText="1"/>
    </xf>
    <xf numFmtId="164" fontId="13" fillId="0" borderId="1" xfId="0" applyNumberFormat="1" applyFont="1" applyBorder="1" applyAlignment="1">
      <alignment horizontal="right" vertical="center" wrapText="1"/>
    </xf>
    <xf numFmtId="170" fontId="13" fillId="0" borderId="1" xfId="0" applyNumberFormat="1" applyFont="1" applyBorder="1" applyAlignment="1">
      <alignment horizontal="center" vertical="center" wrapText="1"/>
    </xf>
    <xf numFmtId="164" fontId="10" fillId="0" borderId="1" xfId="1" applyNumberFormat="1" applyFont="1" applyBorder="1" applyAlignment="1">
      <alignment horizontal="center" vertical="center" wrapText="1"/>
    </xf>
    <xf numFmtId="164" fontId="10" fillId="0" borderId="1" xfId="0" applyNumberFormat="1" applyFont="1" applyBorder="1" applyAlignment="1">
      <alignment horizontal="right" vertical="center" wrapText="1"/>
    </xf>
    <xf numFmtId="164" fontId="11" fillId="0" borderId="1" xfId="0" applyNumberFormat="1" applyFont="1" applyBorder="1" applyAlignment="1">
      <alignment horizontal="right" vertical="center" wrapText="1"/>
    </xf>
    <xf numFmtId="164" fontId="12" fillId="0" borderId="1" xfId="0" applyNumberFormat="1" applyFont="1" applyBorder="1" applyAlignment="1">
      <alignment horizontal="right" vertical="center" wrapText="1"/>
    </xf>
    <xf numFmtId="164" fontId="12" fillId="0" borderId="1" xfId="0" applyNumberFormat="1" applyFont="1" applyBorder="1" applyAlignment="1">
      <alignment horizontal="center" vertical="center" wrapText="1"/>
    </xf>
    <xf numFmtId="164" fontId="17" fillId="0" borderId="1" xfId="0" applyNumberFormat="1" applyFont="1" applyBorder="1" applyAlignment="1">
      <alignment horizontal="center" vertical="center" wrapText="1"/>
    </xf>
    <xf numFmtId="164" fontId="17" fillId="0" borderId="1" xfId="0" applyNumberFormat="1" applyFont="1" applyBorder="1" applyAlignment="1">
      <alignment horizontal="right" vertical="center" wrapText="1"/>
    </xf>
    <xf numFmtId="164" fontId="10" fillId="0" borderId="1" xfId="4" applyNumberFormat="1" applyFont="1" applyBorder="1" applyAlignment="1">
      <alignment horizontal="center" vertical="center" wrapText="1"/>
    </xf>
    <xf numFmtId="164" fontId="13" fillId="0" borderId="1" xfId="4" applyNumberFormat="1" applyFont="1" applyBorder="1" applyAlignment="1">
      <alignment horizontal="center" vertical="center" wrapText="1"/>
    </xf>
    <xf numFmtId="164" fontId="22" fillId="0" borderId="1" xfId="4" applyNumberFormat="1" applyFont="1" applyBorder="1" applyAlignment="1">
      <alignment horizontal="center" vertical="center" wrapText="1"/>
    </xf>
    <xf numFmtId="164" fontId="22" fillId="0" borderId="1" xfId="0" applyNumberFormat="1" applyFont="1" applyBorder="1" applyAlignment="1">
      <alignment horizontal="right" vertical="center" wrapText="1"/>
    </xf>
    <xf numFmtId="164" fontId="12" fillId="0" borderId="1" xfId="4" applyNumberFormat="1" applyFont="1" applyBorder="1" applyAlignment="1">
      <alignment horizontal="center" vertical="center" wrapText="1"/>
    </xf>
    <xf numFmtId="164" fontId="12" fillId="0" borderId="1" xfId="0" applyNumberFormat="1" applyFont="1" applyBorder="1" applyAlignment="1">
      <alignment horizontal="left" vertical="center" wrapText="1"/>
    </xf>
    <xf numFmtId="164" fontId="11" fillId="0" borderId="1" xfId="0" applyNumberFormat="1" applyFont="1" applyBorder="1" applyAlignment="1">
      <alignment horizontal="left" vertical="center" wrapText="1"/>
    </xf>
    <xf numFmtId="164" fontId="11" fillId="0" borderId="1" xfId="3" applyNumberFormat="1" applyFont="1" applyBorder="1" applyAlignment="1">
      <alignment horizontal="center" vertical="center" wrapText="1"/>
    </xf>
    <xf numFmtId="164" fontId="11" fillId="0" borderId="1" xfId="0" quotePrefix="1" applyNumberFormat="1" applyFont="1" applyBorder="1" applyAlignment="1">
      <alignment horizontal="center" vertical="center" wrapText="1"/>
    </xf>
    <xf numFmtId="164" fontId="10" fillId="0" borderId="1" xfId="0" applyNumberFormat="1" applyFont="1" applyBorder="1" applyAlignment="1">
      <alignment horizontal="left" vertical="center" wrapText="1"/>
    </xf>
    <xf numFmtId="164" fontId="13" fillId="0" borderId="1" xfId="0" quotePrefix="1" applyNumberFormat="1" applyFont="1" applyBorder="1" applyAlignment="1">
      <alignment horizontal="center" vertical="center" wrapText="1"/>
    </xf>
    <xf numFmtId="164" fontId="12" fillId="0" borderId="1" xfId="0" quotePrefix="1" applyNumberFormat="1" applyFont="1" applyBorder="1" applyAlignment="1">
      <alignment horizontal="center" vertical="center" wrapText="1"/>
    </xf>
    <xf numFmtId="164" fontId="13" fillId="0" borderId="1" xfId="6" quotePrefix="1" applyNumberFormat="1" applyFont="1" applyBorder="1" applyAlignment="1">
      <alignment horizontal="center" vertical="center" wrapText="1"/>
    </xf>
    <xf numFmtId="170" fontId="11" fillId="0" borderId="1" xfId="0" applyNumberFormat="1" applyFont="1" applyBorder="1" applyAlignment="1">
      <alignment horizontal="center" vertical="center" wrapText="1"/>
    </xf>
    <xf numFmtId="164" fontId="12" fillId="0" borderId="1" xfId="6" quotePrefix="1" applyNumberFormat="1" applyFont="1" applyBorder="1" applyAlignment="1">
      <alignment horizontal="center" vertical="center" wrapText="1"/>
    </xf>
    <xf numFmtId="164" fontId="13" fillId="0" borderId="1" xfId="0" applyNumberFormat="1" applyFont="1" applyBorder="1" applyAlignment="1">
      <alignment horizontal="left" vertical="center" wrapText="1"/>
    </xf>
    <xf numFmtId="164" fontId="11" fillId="0" borderId="2" xfId="0" applyNumberFormat="1" applyFont="1" applyBorder="1" applyAlignment="1">
      <alignment horizontal="center" vertical="center" wrapText="1"/>
    </xf>
    <xf numFmtId="0" fontId="19" fillId="0" borderId="1" xfId="0" applyFont="1" applyBorder="1" applyAlignment="1">
      <alignment horizontal="left" vertical="center" wrapText="1"/>
    </xf>
    <xf numFmtId="167" fontId="10" fillId="0" borderId="1" xfId="9" applyNumberFormat="1" applyFont="1" applyFill="1" applyBorder="1" applyAlignment="1">
      <alignment horizontal="center" vertical="center" wrapText="1"/>
    </xf>
    <xf numFmtId="9" fontId="13" fillId="0" borderId="1" xfId="9" applyFont="1" applyFill="1" applyBorder="1" applyAlignment="1">
      <alignment horizontal="center" vertical="center" wrapText="1"/>
    </xf>
    <xf numFmtId="167" fontId="11" fillId="0" borderId="1" xfId="9" applyNumberFormat="1" applyFont="1" applyFill="1" applyBorder="1" applyAlignment="1">
      <alignment horizontal="center" vertical="center" wrapText="1"/>
    </xf>
    <xf numFmtId="9" fontId="12" fillId="0" borderId="1" xfId="9" applyFont="1" applyFill="1" applyBorder="1" applyAlignment="1">
      <alignment horizontal="center" vertical="center" wrapText="1"/>
    </xf>
    <xf numFmtId="173" fontId="12" fillId="0" borderId="1" xfId="0" applyNumberFormat="1" applyFont="1" applyBorder="1" applyAlignment="1">
      <alignment horizontal="center" vertical="center" wrapText="1"/>
    </xf>
    <xf numFmtId="9" fontId="16" fillId="0" borderId="1" xfId="9" applyFont="1" applyFill="1" applyBorder="1" applyAlignment="1">
      <alignment horizontal="center" vertical="center" wrapText="1"/>
    </xf>
    <xf numFmtId="164" fontId="11" fillId="0" borderId="1" xfId="2" applyNumberFormat="1" applyFont="1" applyFill="1" applyBorder="1" applyAlignment="1">
      <alignment horizontal="center" vertical="center" wrapText="1"/>
    </xf>
    <xf numFmtId="3" fontId="21" fillId="0" borderId="1" xfId="5" applyNumberFormat="1" applyFont="1" applyFill="1" applyBorder="1" applyAlignment="1">
      <alignment horizontal="center" vertical="center" wrapText="1"/>
    </xf>
    <xf numFmtId="164" fontId="11" fillId="0" borderId="1" xfId="9" applyNumberFormat="1" applyFont="1" applyFill="1" applyBorder="1" applyAlignment="1">
      <alignment horizontal="center" vertical="center" wrapText="1"/>
    </xf>
    <xf numFmtId="169" fontId="20" fillId="0" borderId="1" xfId="2" applyNumberFormat="1" applyFont="1" applyFill="1" applyBorder="1" applyAlignment="1">
      <alignment horizontal="center" vertical="center" wrapText="1"/>
    </xf>
    <xf numFmtId="164" fontId="10" fillId="0" borderId="1" xfId="9" applyNumberFormat="1" applyFont="1" applyFill="1" applyBorder="1" applyAlignment="1">
      <alignment horizontal="center" vertical="center" wrapText="1"/>
    </xf>
    <xf numFmtId="164" fontId="11" fillId="0" borderId="1" xfId="7" applyNumberFormat="1" applyFont="1" applyFill="1" applyBorder="1" applyAlignment="1">
      <alignment horizontal="center" vertical="center" wrapText="1"/>
    </xf>
    <xf numFmtId="164" fontId="10" fillId="0" borderId="1" xfId="5" applyNumberFormat="1" applyFont="1" applyFill="1" applyBorder="1" applyAlignment="1">
      <alignment horizontal="center" vertical="center" wrapText="1"/>
    </xf>
    <xf numFmtId="164" fontId="11" fillId="0" borderId="2" xfId="5" applyNumberFormat="1" applyFont="1" applyFill="1" applyBorder="1" applyAlignment="1">
      <alignment horizontal="center" vertical="center" wrapText="1"/>
    </xf>
    <xf numFmtId="9" fontId="11" fillId="0" borderId="2" xfId="9" applyFont="1" applyFill="1" applyBorder="1" applyAlignment="1">
      <alignment horizontal="center" vertical="center" wrapText="1"/>
    </xf>
    <xf numFmtId="164" fontId="10" fillId="0" borderId="1" xfId="1" applyNumberFormat="1" applyFont="1" applyBorder="1" applyAlignment="1">
      <alignment horizontal="left" vertical="center" wrapText="1"/>
    </xf>
    <xf numFmtId="164" fontId="10" fillId="0" borderId="1" xfId="4" applyNumberFormat="1" applyFont="1" applyBorder="1" applyAlignment="1">
      <alignment horizontal="left" vertical="center" wrapText="1"/>
    </xf>
    <xf numFmtId="164" fontId="11" fillId="0" borderId="1" xfId="4" applyNumberFormat="1" applyFont="1" applyBorder="1" applyAlignment="1">
      <alignment horizontal="left" vertical="center" wrapText="1"/>
    </xf>
    <xf numFmtId="164" fontId="12" fillId="0" borderId="1" xfId="4" applyNumberFormat="1" applyFont="1" applyBorder="1" applyAlignment="1">
      <alignment horizontal="left" vertical="center" wrapText="1"/>
    </xf>
    <xf numFmtId="164" fontId="13" fillId="0" borderId="1" xfId="4" applyNumberFormat="1" applyFont="1" applyBorder="1" applyAlignment="1">
      <alignment horizontal="left" vertical="center" wrapText="1"/>
    </xf>
    <xf numFmtId="164" fontId="22" fillId="0" borderId="1" xfId="4" applyNumberFormat="1" applyFont="1" applyBorder="1" applyAlignment="1">
      <alignment horizontal="left" vertical="center" wrapText="1"/>
    </xf>
    <xf numFmtId="0" fontId="10" fillId="0" borderId="1" xfId="4" applyFont="1" applyBorder="1" applyAlignment="1">
      <alignment horizontal="left" vertical="center" wrapText="1"/>
    </xf>
    <xf numFmtId="0" fontId="13" fillId="0" borderId="1" xfId="4" applyFont="1" applyBorder="1" applyAlignment="1">
      <alignment horizontal="left" vertical="center" wrapText="1"/>
    </xf>
    <xf numFmtId="0" fontId="13" fillId="0" borderId="1" xfId="0" applyFont="1" applyBorder="1" applyAlignment="1">
      <alignment horizontal="left" vertical="center" wrapText="1"/>
    </xf>
    <xf numFmtId="49" fontId="12" fillId="0" borderId="1" xfId="12" applyNumberFormat="1" applyFont="1" applyFill="1" applyBorder="1" applyAlignment="1" applyProtection="1">
      <alignment horizontal="left" vertical="center" wrapText="1"/>
    </xf>
    <xf numFmtId="3" fontId="11" fillId="0" borderId="1" xfId="9" applyNumberFormat="1" applyFont="1" applyFill="1" applyBorder="1" applyAlignment="1">
      <alignment horizontal="center" vertical="center" wrapText="1"/>
    </xf>
    <xf numFmtId="3" fontId="10" fillId="0" borderId="1" xfId="9" applyNumberFormat="1" applyFont="1" applyFill="1" applyBorder="1" applyAlignment="1">
      <alignment horizontal="center" vertical="center" wrapText="1"/>
    </xf>
    <xf numFmtId="3" fontId="13" fillId="0" borderId="1" xfId="9" applyNumberFormat="1" applyFont="1" applyFill="1" applyBorder="1" applyAlignment="1">
      <alignment horizontal="center" vertical="center" wrapText="1"/>
    </xf>
    <xf numFmtId="3" fontId="10"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3" fontId="12" fillId="0" borderId="1" xfId="9" applyNumberFormat="1" applyFont="1" applyFill="1" applyBorder="1" applyAlignment="1">
      <alignment horizontal="center" vertical="center" wrapText="1"/>
    </xf>
    <xf numFmtId="3" fontId="16" fillId="0" borderId="1" xfId="9" applyNumberFormat="1" applyFont="1" applyFill="1" applyBorder="1" applyAlignment="1">
      <alignment horizontal="center" vertical="center" wrapText="1"/>
    </xf>
    <xf numFmtId="3" fontId="11" fillId="0" borderId="1" xfId="0" applyNumberFormat="1" applyFont="1" applyBorder="1" applyAlignment="1">
      <alignment horizontal="center" vertical="center" wrapText="1"/>
    </xf>
    <xf numFmtId="3" fontId="11" fillId="0" borderId="2" xfId="9" applyNumberFormat="1" applyFont="1" applyFill="1" applyBorder="1" applyAlignment="1">
      <alignment horizontal="center" vertical="center" wrapText="1"/>
    </xf>
    <xf numFmtId="3" fontId="0" fillId="0" borderId="0" xfId="0" applyNumberFormat="1"/>
    <xf numFmtId="164" fontId="11" fillId="0" borderId="1" xfId="4" applyNumberFormat="1" applyFont="1" applyBorder="1" applyAlignment="1">
      <alignment horizontal="center" vertical="center" wrapText="1"/>
    </xf>
    <xf numFmtId="164" fontId="11" fillId="0" borderId="2" xfId="0" quotePrefix="1" applyNumberFormat="1" applyFont="1" applyBorder="1" applyAlignment="1">
      <alignment horizontal="center" vertical="center" wrapText="1"/>
    </xf>
    <xf numFmtId="164" fontId="11" fillId="0" borderId="2" xfId="0" applyNumberFormat="1" applyFont="1" applyBorder="1" applyAlignment="1">
      <alignment horizontal="left" vertical="center" wrapText="1"/>
    </xf>
    <xf numFmtId="164" fontId="12" fillId="0" borderId="2" xfId="0" applyNumberFormat="1" applyFont="1" applyBorder="1" applyAlignment="1">
      <alignment horizontal="center" vertical="center" wrapText="1"/>
    </xf>
    <xf numFmtId="164" fontId="12" fillId="0" borderId="2" xfId="0" applyNumberFormat="1" applyFont="1" applyBorder="1" applyAlignment="1">
      <alignment horizontal="right" vertical="center" wrapText="1"/>
    </xf>
    <xf numFmtId="41" fontId="8" fillId="0" borderId="0" xfId="0" applyNumberFormat="1" applyFont="1"/>
    <xf numFmtId="164" fontId="10" fillId="0" borderId="1" xfId="3" applyNumberFormat="1" applyFont="1" applyBorder="1" applyAlignment="1">
      <alignment horizontal="center" vertical="center" wrapText="1"/>
    </xf>
    <xf numFmtId="9" fontId="11" fillId="0" borderId="1" xfId="9" quotePrefix="1" applyFont="1" applyFill="1" applyBorder="1" applyAlignment="1">
      <alignment horizontal="center" vertical="center" wrapText="1"/>
    </xf>
    <xf numFmtId="164" fontId="11" fillId="0" borderId="4" xfId="0" quotePrefix="1" applyNumberFormat="1" applyFont="1" applyBorder="1" applyAlignment="1">
      <alignment horizontal="center" vertical="center" wrapText="1"/>
    </xf>
    <xf numFmtId="164" fontId="11" fillId="0" borderId="4" xfId="0" applyNumberFormat="1" applyFont="1" applyBorder="1" applyAlignment="1">
      <alignment horizontal="center" vertical="center" wrapText="1"/>
    </xf>
    <xf numFmtId="9" fontId="11" fillId="0" borderId="4" xfId="9" applyFont="1" applyFill="1" applyBorder="1" applyAlignment="1">
      <alignment horizontal="center" vertical="center" wrapText="1"/>
    </xf>
    <xf numFmtId="3" fontId="11" fillId="0" borderId="4" xfId="9" quotePrefix="1" applyNumberFormat="1" applyFont="1" applyFill="1" applyBorder="1" applyAlignment="1">
      <alignment horizontal="center" vertical="center" wrapText="1"/>
    </xf>
    <xf numFmtId="164" fontId="10" fillId="2" borderId="1" xfId="1" applyNumberFormat="1" applyFont="1" applyFill="1" applyBorder="1" applyAlignment="1">
      <alignment horizontal="center" vertical="center" wrapText="1"/>
    </xf>
    <xf numFmtId="164" fontId="10" fillId="2" borderId="1" xfId="1" applyNumberFormat="1" applyFont="1" applyFill="1" applyBorder="1" applyAlignment="1">
      <alignment horizontal="left" vertical="center" wrapText="1"/>
    </xf>
    <xf numFmtId="164" fontId="10" fillId="2" borderId="1" xfId="0" applyNumberFormat="1"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164" fontId="11" fillId="2" borderId="1" xfId="0" applyNumberFormat="1" applyFont="1" applyFill="1" applyBorder="1" applyAlignment="1">
      <alignment horizontal="right" vertical="center" wrapText="1"/>
    </xf>
    <xf numFmtId="164" fontId="10" fillId="0" borderId="1" xfId="0" quotePrefix="1" applyNumberFormat="1" applyFont="1" applyBorder="1" applyAlignment="1">
      <alignment horizontal="center" vertical="center" wrapText="1"/>
    </xf>
    <xf numFmtId="164" fontId="12" fillId="0" borderId="1" xfId="9" applyNumberFormat="1" applyFont="1" applyFill="1" applyBorder="1" applyAlignment="1">
      <alignment horizontal="center" vertical="center" wrapText="1"/>
    </xf>
    <xf numFmtId="0" fontId="0" fillId="0" borderId="0" xfId="0" applyAlignment="1">
      <alignment horizontal="center" vertical="center" wrapText="1"/>
    </xf>
    <xf numFmtId="164" fontId="10" fillId="0" borderId="4" xfId="0" applyNumberFormat="1" applyFont="1" applyBorder="1" applyAlignment="1">
      <alignment horizontal="center" vertical="center" wrapText="1"/>
    </xf>
    <xf numFmtId="164" fontId="10" fillId="0" borderId="1" xfId="0" quotePrefix="1" applyNumberFormat="1" applyFont="1" applyBorder="1" applyAlignment="1">
      <alignment horizontal="left" vertical="center" wrapText="1"/>
    </xf>
    <xf numFmtId="164" fontId="12" fillId="0" borderId="4"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9" fontId="13" fillId="0" borderId="4" xfId="9" applyFont="1" applyFill="1" applyBorder="1" applyAlignment="1">
      <alignment horizontal="center" vertical="center" wrapText="1"/>
    </xf>
    <xf numFmtId="170" fontId="12" fillId="0" borderId="1" xfId="0" applyNumberFormat="1" applyFont="1" applyBorder="1" applyAlignment="1">
      <alignment horizontal="center" vertical="center" wrapText="1"/>
    </xf>
    <xf numFmtId="0" fontId="23" fillId="0" borderId="0" xfId="0" applyFont="1"/>
    <xf numFmtId="0" fontId="24" fillId="0" borderId="0" xfId="0" applyFont="1"/>
    <xf numFmtId="0" fontId="0" fillId="0" borderId="1" xfId="0" applyBorder="1"/>
    <xf numFmtId="0" fontId="0" fillId="0" borderId="1" xfId="0" applyBorder="1" applyAlignment="1">
      <alignment horizontal="center" vertical="center" wrapText="1"/>
    </xf>
    <xf numFmtId="164" fontId="0" fillId="0" borderId="0" xfId="0" applyNumberFormat="1"/>
    <xf numFmtId="9" fontId="31" fillId="0" borderId="1" xfId="9" applyFont="1" applyFill="1" applyBorder="1" applyAlignment="1">
      <alignment horizontal="center" vertical="center" wrapText="1"/>
    </xf>
    <xf numFmtId="9" fontId="37" fillId="0" borderId="1" xfId="9" applyFont="1" applyFill="1" applyBorder="1" applyAlignment="1">
      <alignment horizontal="center" vertical="center" wrapText="1"/>
    </xf>
    <xf numFmtId="9" fontId="21" fillId="0" borderId="10" xfId="9" applyFont="1" applyFill="1" applyBorder="1" applyAlignment="1">
      <alignment horizontal="center" vertical="center" wrapText="1"/>
    </xf>
    <xf numFmtId="9" fontId="21" fillId="0" borderId="10" xfId="9" quotePrefix="1" applyFont="1" applyFill="1" applyBorder="1" applyAlignment="1">
      <alignment horizontal="center" vertical="center" wrapText="1"/>
    </xf>
    <xf numFmtId="9" fontId="37" fillId="0" borderId="4" xfId="9" applyFont="1" applyFill="1" applyBorder="1" applyAlignment="1">
      <alignment horizontal="center" vertical="center" wrapText="1"/>
    </xf>
    <xf numFmtId="164" fontId="31" fillId="0" borderId="1" xfId="5" applyNumberFormat="1" applyFont="1" applyFill="1" applyBorder="1" applyAlignment="1">
      <alignment horizontal="center" vertical="center" wrapText="1"/>
    </xf>
    <xf numFmtId="175" fontId="21" fillId="0" borderId="10" xfId="2" quotePrefix="1" applyNumberFormat="1" applyFont="1" applyFill="1" applyBorder="1" applyAlignment="1">
      <alignment horizontal="center" vertical="center" wrapText="1"/>
    </xf>
    <xf numFmtId="175" fontId="31" fillId="0" borderId="1" xfId="2" applyNumberFormat="1" applyFont="1" applyFill="1" applyBorder="1" applyAlignment="1">
      <alignment horizontal="center" vertical="center" wrapText="1"/>
    </xf>
    <xf numFmtId="175" fontId="34" fillId="0" borderId="0" xfId="2" applyNumberFormat="1" applyFont="1" applyFill="1"/>
    <xf numFmtId="175" fontId="25" fillId="0" borderId="0" xfId="2" applyNumberFormat="1" applyFont="1" applyFill="1"/>
    <xf numFmtId="1" fontId="43" fillId="0" borderId="10" xfId="0" quotePrefix="1" applyNumberFormat="1" applyFont="1" applyBorder="1" applyAlignment="1">
      <alignment horizontal="center" vertical="center" wrapText="1"/>
    </xf>
    <xf numFmtId="164" fontId="45" fillId="0" borderId="10" xfId="0" quotePrefix="1" applyNumberFormat="1" applyFont="1" applyBorder="1" applyAlignment="1">
      <alignment horizontal="center" vertical="center" wrapText="1"/>
    </xf>
    <xf numFmtId="164" fontId="43" fillId="0" borderId="10" xfId="0" quotePrefix="1" applyNumberFormat="1" applyFont="1" applyBorder="1" applyAlignment="1">
      <alignment horizontal="left" vertical="center" wrapText="1"/>
    </xf>
    <xf numFmtId="164" fontId="43" fillId="0" borderId="10" xfId="0" quotePrefix="1" applyNumberFormat="1" applyFont="1" applyBorder="1" applyAlignment="1">
      <alignment horizontal="center" vertical="center" wrapText="1"/>
    </xf>
    <xf numFmtId="164" fontId="43" fillId="0" borderId="10" xfId="0" applyNumberFormat="1" applyFont="1" applyBorder="1" applyAlignment="1">
      <alignment horizontal="center" vertical="center" wrapText="1"/>
    </xf>
    <xf numFmtId="9" fontId="43" fillId="0" borderId="10" xfId="9" applyFont="1" applyFill="1" applyBorder="1" applyAlignment="1">
      <alignment horizontal="center" vertical="center" wrapText="1"/>
    </xf>
    <xf numFmtId="0" fontId="50" fillId="0" borderId="0" xfId="0" applyFont="1"/>
    <xf numFmtId="1" fontId="45" fillId="0" borderId="10" xfId="0" quotePrefix="1" applyNumberFormat="1" applyFont="1" applyBorder="1" applyAlignment="1">
      <alignment horizontal="center" vertical="center" wrapText="1"/>
    </xf>
    <xf numFmtId="174" fontId="45" fillId="0" borderId="10" xfId="2" quotePrefix="1" applyNumberFormat="1" applyFont="1" applyFill="1" applyBorder="1" applyAlignment="1">
      <alignment horizontal="left" vertical="center" wrapText="1"/>
    </xf>
    <xf numFmtId="164" fontId="45" fillId="0" borderId="10" xfId="0" applyNumberFormat="1" applyFont="1" applyBorder="1" applyAlignment="1">
      <alignment horizontal="center" vertical="center" wrapText="1"/>
    </xf>
    <xf numFmtId="9" fontId="45" fillId="0" borderId="10" xfId="9" applyFont="1" applyFill="1" applyBorder="1" applyAlignment="1">
      <alignment horizontal="center" vertical="center" wrapText="1"/>
    </xf>
    <xf numFmtId="9" fontId="45" fillId="0" borderId="10" xfId="9" quotePrefix="1" applyFont="1" applyFill="1" applyBorder="1" applyAlignment="1">
      <alignment horizontal="center" vertical="center" wrapText="1"/>
    </xf>
    <xf numFmtId="1" fontId="45" fillId="0" borderId="10" xfId="1" applyNumberFormat="1" applyFont="1" applyBorder="1" applyAlignment="1">
      <alignment horizontal="center" vertical="center" wrapText="1"/>
    </xf>
    <xf numFmtId="164" fontId="45" fillId="0" borderId="10" xfId="1" applyNumberFormat="1" applyFont="1" applyBorder="1" applyAlignment="1">
      <alignment horizontal="center" vertical="center" wrapText="1"/>
    </xf>
    <xf numFmtId="164" fontId="45" fillId="0" borderId="10" xfId="0" applyNumberFormat="1" applyFont="1" applyBorder="1" applyAlignment="1">
      <alignment horizontal="right" vertical="center" wrapText="1"/>
    </xf>
    <xf numFmtId="1" fontId="43" fillId="0" borderId="10" xfId="4" applyNumberFormat="1" applyFont="1" applyBorder="1" applyAlignment="1">
      <alignment horizontal="center" vertical="center" wrapText="1"/>
    </xf>
    <xf numFmtId="164" fontId="43" fillId="0" borderId="10" xfId="4" applyNumberFormat="1" applyFont="1" applyBorder="1" applyAlignment="1">
      <alignment horizontal="left" vertical="center" wrapText="1"/>
    </xf>
    <xf numFmtId="164" fontId="45" fillId="0" borderId="10" xfId="4" applyNumberFormat="1" applyFont="1" applyBorder="1" applyAlignment="1">
      <alignment horizontal="center" vertical="center" wrapText="1"/>
    </xf>
    <xf numFmtId="164" fontId="45" fillId="0" borderId="10" xfId="9" applyNumberFormat="1" applyFont="1" applyFill="1" applyBorder="1" applyAlignment="1">
      <alignment horizontal="center" vertical="center" wrapText="1"/>
    </xf>
    <xf numFmtId="1" fontId="43" fillId="0" borderId="10" xfId="1" applyNumberFormat="1" applyFont="1" applyBorder="1" applyAlignment="1">
      <alignment horizontal="center" vertical="center" wrapText="1"/>
    </xf>
    <xf numFmtId="164" fontId="43" fillId="0" borderId="10" xfId="1" applyNumberFormat="1" applyFont="1" applyBorder="1" applyAlignment="1">
      <alignment horizontal="center" vertical="center" wrapText="1"/>
    </xf>
    <xf numFmtId="1" fontId="50" fillId="0" borderId="0" xfId="0" applyNumberFormat="1" applyFont="1" applyAlignment="1">
      <alignment horizontal="center" vertical="center" wrapText="1"/>
    </xf>
    <xf numFmtId="0" fontId="50" fillId="0" borderId="0" xfId="0" applyFont="1" applyAlignment="1">
      <alignment horizontal="center" vertical="center" wrapText="1"/>
    </xf>
    <xf numFmtId="0" fontId="50" fillId="0" borderId="0" xfId="0" applyFont="1" applyAlignment="1">
      <alignment horizontal="center"/>
    </xf>
    <xf numFmtId="175" fontId="50" fillId="0" borderId="0" xfId="2" applyNumberFormat="1" applyFont="1" applyFill="1"/>
    <xf numFmtId="0" fontId="43" fillId="0" borderId="0" xfId="0" applyFont="1" applyAlignment="1">
      <alignment horizontal="center" vertical="center" wrapText="1"/>
    </xf>
    <xf numFmtId="1" fontId="45" fillId="0" borderId="0" xfId="0" applyNumberFormat="1" applyFont="1" applyAlignment="1">
      <alignment horizontal="center" vertical="center" wrapText="1"/>
    </xf>
    <xf numFmtId="0" fontId="45" fillId="0" borderId="0" xfId="0" applyFont="1" applyAlignment="1">
      <alignment horizontal="center" vertical="center" wrapText="1"/>
    </xf>
    <xf numFmtId="0" fontId="45" fillId="0" borderId="0" xfId="0" applyFont="1" applyAlignment="1">
      <alignment horizontal="center"/>
    </xf>
    <xf numFmtId="0" fontId="43" fillId="0" borderId="0" xfId="0" applyFont="1"/>
    <xf numFmtId="0" fontId="45" fillId="0" borderId="0" xfId="0" applyFont="1" applyAlignment="1">
      <alignment wrapText="1"/>
    </xf>
    <xf numFmtId="0" fontId="45" fillId="0" borderId="0" xfId="0" applyFont="1" applyAlignment="1">
      <alignment horizontal="center" wrapText="1"/>
    </xf>
    <xf numFmtId="41" fontId="45" fillId="0" borderId="0" xfId="0" applyNumberFormat="1" applyFont="1"/>
    <xf numFmtId="41" fontId="45" fillId="0" borderId="0" xfId="0" applyNumberFormat="1" applyFont="1" applyAlignment="1">
      <alignment horizontal="center" vertical="center" wrapText="1"/>
    </xf>
    <xf numFmtId="1" fontId="43" fillId="0" borderId="10" xfId="0" applyNumberFormat="1" applyFont="1" applyBorder="1" applyAlignment="1">
      <alignment horizontal="center" vertical="center" wrapText="1"/>
    </xf>
    <xf numFmtId="175" fontId="43" fillId="0" borderId="10" xfId="2" applyNumberFormat="1" applyFont="1" applyFill="1" applyBorder="1" applyAlignment="1">
      <alignment horizontal="center" vertical="center" wrapText="1"/>
    </xf>
    <xf numFmtId="175" fontId="45" fillId="0" borderId="10" xfId="2" quotePrefix="1" applyNumberFormat="1" applyFont="1" applyFill="1" applyBorder="1" applyAlignment="1">
      <alignment horizontal="center" vertical="center" wrapText="1"/>
    </xf>
    <xf numFmtId="174" fontId="43" fillId="0" borderId="10" xfId="2" quotePrefix="1" applyNumberFormat="1" applyFont="1" applyFill="1" applyBorder="1" applyAlignment="1">
      <alignment horizontal="center" vertical="center" wrapText="1"/>
    </xf>
    <xf numFmtId="175" fontId="43" fillId="0" borderId="10" xfId="2" quotePrefix="1" applyNumberFormat="1" applyFont="1" applyFill="1" applyBorder="1" applyAlignment="1">
      <alignment horizontal="center" vertical="center" wrapText="1"/>
    </xf>
    <xf numFmtId="0" fontId="51" fillId="0" borderId="0" xfId="0" applyFont="1"/>
    <xf numFmtId="175" fontId="46" fillId="0" borderId="10" xfId="2" quotePrefix="1" applyNumberFormat="1" applyFont="1" applyFill="1" applyBorder="1" applyAlignment="1">
      <alignment horizontal="center" vertical="center" wrapText="1"/>
    </xf>
    <xf numFmtId="174" fontId="46" fillId="0" borderId="10" xfId="2" quotePrefix="1" applyNumberFormat="1" applyFont="1" applyFill="1" applyBorder="1" applyAlignment="1">
      <alignment horizontal="center" vertical="center" wrapText="1"/>
    </xf>
    <xf numFmtId="174" fontId="46" fillId="0" borderId="10" xfId="2" quotePrefix="1" applyNumberFormat="1" applyFont="1" applyFill="1" applyBorder="1" applyAlignment="1">
      <alignment horizontal="left" vertical="center" wrapText="1"/>
    </xf>
    <xf numFmtId="174" fontId="46" fillId="0" borderId="10" xfId="2" applyNumberFormat="1" applyFont="1" applyFill="1" applyBorder="1" applyAlignment="1">
      <alignment horizontal="center" vertical="center" wrapText="1"/>
    </xf>
    <xf numFmtId="9" fontId="46" fillId="0" borderId="10" xfId="9" quotePrefix="1" applyFont="1" applyFill="1" applyBorder="1" applyAlignment="1">
      <alignment horizontal="center" vertical="center" wrapText="1"/>
    </xf>
    <xf numFmtId="167" fontId="46" fillId="0" borderId="10" xfId="9" quotePrefix="1" applyNumberFormat="1" applyFont="1" applyFill="1" applyBorder="1" applyAlignment="1">
      <alignment horizontal="center" vertical="center" wrapText="1"/>
    </xf>
    <xf numFmtId="0" fontId="52" fillId="0" borderId="0" xfId="0" applyFont="1"/>
    <xf numFmtId="164" fontId="46" fillId="0" borderId="10" xfId="0" applyNumberFormat="1" applyFont="1" applyBorder="1" applyAlignment="1">
      <alignment horizontal="center" vertical="center" wrapText="1"/>
    </xf>
    <xf numFmtId="9" fontId="46" fillId="0" borderId="10" xfId="9" applyFont="1" applyFill="1" applyBorder="1" applyAlignment="1">
      <alignment horizontal="center" vertical="center" wrapText="1"/>
    </xf>
    <xf numFmtId="164" fontId="43" fillId="0" borderId="10" xfId="0" applyNumberFormat="1" applyFont="1" applyBorder="1" applyAlignment="1">
      <alignment horizontal="left" vertical="center" wrapText="1"/>
    </xf>
    <xf numFmtId="1" fontId="45" fillId="0" borderId="10" xfId="0" applyNumberFormat="1" applyFont="1" applyBorder="1" applyAlignment="1">
      <alignment horizontal="center" vertical="center" wrapText="1"/>
    </xf>
    <xf numFmtId="169" fontId="45" fillId="0" borderId="10" xfId="2" applyNumberFormat="1" applyFont="1" applyFill="1" applyBorder="1" applyAlignment="1">
      <alignment horizontal="center" vertical="center" wrapText="1"/>
    </xf>
    <xf numFmtId="175" fontId="45" fillId="0" borderId="10" xfId="2" applyNumberFormat="1" applyFont="1" applyFill="1" applyBorder="1" applyAlignment="1">
      <alignment horizontal="center" vertical="center" wrapText="1"/>
    </xf>
    <xf numFmtId="1" fontId="45" fillId="0" borderId="4" xfId="0" applyNumberFormat="1" applyFont="1" applyBorder="1" applyAlignment="1">
      <alignment horizontal="center" vertical="center" wrapText="1"/>
    </xf>
    <xf numFmtId="164" fontId="45" fillId="0" borderId="4" xfId="0" applyNumberFormat="1" applyFont="1" applyBorder="1" applyAlignment="1">
      <alignment horizontal="center" vertical="center" wrapText="1"/>
    </xf>
    <xf numFmtId="164" fontId="45" fillId="0" borderId="4" xfId="4" applyNumberFormat="1" applyFont="1" applyBorder="1" applyAlignment="1">
      <alignment horizontal="left" vertical="center" wrapText="1"/>
    </xf>
    <xf numFmtId="164" fontId="45" fillId="0" borderId="4" xfId="4" applyNumberFormat="1" applyFont="1" applyBorder="1" applyAlignment="1">
      <alignment horizontal="center" vertical="center" wrapText="1"/>
    </xf>
    <xf numFmtId="170" fontId="45" fillId="0" borderId="4" xfId="0" applyNumberFormat="1" applyFont="1" applyBorder="1" applyAlignment="1">
      <alignment horizontal="center" vertical="center" wrapText="1"/>
    </xf>
    <xf numFmtId="9" fontId="45" fillId="0" borderId="4" xfId="9" applyFont="1" applyFill="1" applyBorder="1" applyAlignment="1">
      <alignment horizontal="center" vertical="center" wrapText="1"/>
    </xf>
    <xf numFmtId="169" fontId="45" fillId="0" borderId="4" xfId="2" applyNumberFormat="1" applyFont="1" applyFill="1" applyBorder="1" applyAlignment="1">
      <alignment horizontal="center" vertical="center" wrapText="1"/>
    </xf>
    <xf numFmtId="175" fontId="45" fillId="0" borderId="4" xfId="2" applyNumberFormat="1" applyFont="1" applyFill="1" applyBorder="1" applyAlignment="1">
      <alignment horizontal="center" vertical="center" wrapText="1"/>
    </xf>
    <xf numFmtId="164" fontId="45" fillId="0" borderId="4" xfId="0" applyNumberFormat="1" applyFont="1" applyBorder="1" applyAlignment="1">
      <alignment horizontal="right" vertical="center" wrapText="1"/>
    </xf>
    <xf numFmtId="1" fontId="45" fillId="0" borderId="2" xfId="0" applyNumberFormat="1" applyFont="1" applyBorder="1" applyAlignment="1">
      <alignment horizontal="center" vertical="center" wrapText="1"/>
    </xf>
    <xf numFmtId="164" fontId="45" fillId="0" borderId="2" xfId="0" applyNumberFormat="1" applyFont="1" applyBorder="1" applyAlignment="1">
      <alignment horizontal="center" vertical="center" wrapText="1"/>
    </xf>
    <xf numFmtId="164" fontId="45" fillId="0" borderId="2" xfId="4" applyNumberFormat="1" applyFont="1" applyBorder="1" applyAlignment="1">
      <alignment horizontal="left" vertical="center" wrapText="1"/>
    </xf>
    <xf numFmtId="164" fontId="45" fillId="0" borderId="2" xfId="4" applyNumberFormat="1" applyFont="1" applyBorder="1" applyAlignment="1">
      <alignment horizontal="center" vertical="center" wrapText="1"/>
    </xf>
    <xf numFmtId="9" fontId="45" fillId="0" borderId="2" xfId="9" applyFont="1" applyFill="1" applyBorder="1" applyAlignment="1">
      <alignment horizontal="center" vertical="center" wrapText="1"/>
    </xf>
    <xf numFmtId="169" fontId="45" fillId="0" borderId="2" xfId="2" applyNumberFormat="1" applyFont="1" applyFill="1" applyBorder="1" applyAlignment="1">
      <alignment horizontal="center" vertical="center" wrapText="1"/>
    </xf>
    <xf numFmtId="175" fontId="43" fillId="0" borderId="2" xfId="2" applyNumberFormat="1" applyFont="1" applyFill="1" applyBorder="1" applyAlignment="1">
      <alignment horizontal="center" vertical="center" wrapText="1"/>
    </xf>
    <xf numFmtId="0" fontId="50" fillId="0" borderId="2" xfId="0" applyFont="1" applyBorder="1"/>
    <xf numFmtId="0" fontId="46" fillId="0" borderId="0" xfId="0" applyFont="1"/>
    <xf numFmtId="0" fontId="46" fillId="0" borderId="0" xfId="0" applyFont="1" applyAlignment="1">
      <alignment horizontal="center"/>
    </xf>
    <xf numFmtId="0" fontId="45" fillId="0" borderId="0" xfId="0" quotePrefix="1" applyFont="1" applyAlignment="1">
      <alignment horizontal="center" vertical="top" wrapText="1"/>
    </xf>
    <xf numFmtId="175" fontId="43" fillId="0" borderId="0" xfId="2" applyNumberFormat="1" applyFont="1" applyFill="1"/>
    <xf numFmtId="173" fontId="50" fillId="0" borderId="0" xfId="0" applyNumberFormat="1" applyFont="1"/>
    <xf numFmtId="176" fontId="50" fillId="0" borderId="0" xfId="0" applyNumberFormat="1" applyFont="1"/>
    <xf numFmtId="164" fontId="50" fillId="0" borderId="0" xfId="0" applyNumberFormat="1" applyFont="1"/>
    <xf numFmtId="164" fontId="31" fillId="0" borderId="1" xfId="9" applyNumberFormat="1" applyFont="1" applyFill="1" applyBorder="1" applyAlignment="1">
      <alignment horizontal="center" vertical="center" wrapText="1"/>
    </xf>
    <xf numFmtId="0" fontId="34" fillId="0" borderId="0" xfId="0" applyFont="1"/>
    <xf numFmtId="1" fontId="34" fillId="0" borderId="0" xfId="0" applyNumberFormat="1" applyFont="1" applyAlignment="1">
      <alignment horizontal="center" vertical="center" wrapText="1"/>
    </xf>
    <xf numFmtId="0" fontId="34" fillId="0" borderId="0" xfId="0" applyFont="1" applyAlignment="1">
      <alignment horizontal="center" vertical="center" wrapText="1"/>
    </xf>
    <xf numFmtId="0" fontId="42" fillId="0" borderId="0" xfId="0" applyFont="1" applyAlignment="1">
      <alignment horizontal="center"/>
    </xf>
    <xf numFmtId="0" fontId="38" fillId="0" borderId="0" xfId="0" applyFont="1" applyAlignment="1">
      <alignment horizontal="center" vertical="center" wrapText="1"/>
    </xf>
    <xf numFmtId="1" fontId="18" fillId="0" borderId="0" xfId="0" applyNumberFormat="1" applyFont="1" applyAlignment="1">
      <alignment horizontal="center" vertical="center" wrapText="1"/>
    </xf>
    <xf numFmtId="0" fontId="18" fillId="0" borderId="0" xfId="0" applyFont="1" applyAlignment="1">
      <alignment horizontal="center" vertical="center" wrapText="1"/>
    </xf>
    <xf numFmtId="0" fontId="27" fillId="0" borderId="0" xfId="0" applyFont="1" applyAlignment="1">
      <alignment horizontal="center"/>
    </xf>
    <xf numFmtId="0" fontId="21" fillId="0" borderId="0" xfId="0" applyFont="1" applyAlignment="1">
      <alignment horizontal="center"/>
    </xf>
    <xf numFmtId="0" fontId="28" fillId="0" borderId="0" xfId="0" applyFont="1"/>
    <xf numFmtId="1" fontId="31" fillId="0" borderId="0" xfId="0" applyNumberFormat="1" applyFont="1" applyAlignment="1">
      <alignment horizontal="center" vertical="center" wrapText="1"/>
    </xf>
    <xf numFmtId="0" fontId="31" fillId="0" borderId="0" xfId="0" applyFont="1" applyAlignment="1">
      <alignment horizontal="center" vertical="center" wrapText="1"/>
    </xf>
    <xf numFmtId="0" fontId="31" fillId="0" borderId="0" xfId="0" applyFont="1" applyAlignment="1">
      <alignment wrapText="1"/>
    </xf>
    <xf numFmtId="0" fontId="21" fillId="0" borderId="0" xfId="0" applyFont="1" applyAlignment="1">
      <alignment horizontal="center" wrapText="1"/>
    </xf>
    <xf numFmtId="41" fontId="31" fillId="0" borderId="0" xfId="0" applyNumberFormat="1" applyFont="1"/>
    <xf numFmtId="41" fontId="31" fillId="0" borderId="0" xfId="0" applyNumberFormat="1" applyFont="1" applyAlignment="1">
      <alignment horizontal="center" vertical="center" wrapText="1"/>
    </xf>
    <xf numFmtId="1" fontId="21" fillId="0" borderId="10" xfId="0" quotePrefix="1" applyNumberFormat="1" applyFont="1" applyBorder="1" applyAlignment="1">
      <alignment horizontal="center" vertical="center" wrapText="1"/>
    </xf>
    <xf numFmtId="164" fontId="21" fillId="0" borderId="10" xfId="0" quotePrefix="1" applyNumberFormat="1" applyFont="1" applyBorder="1" applyAlignment="1">
      <alignment horizontal="center" vertical="center" wrapText="1"/>
    </xf>
    <xf numFmtId="164" fontId="21" fillId="0" borderId="10" xfId="0" applyNumberFormat="1" applyFont="1" applyBorder="1" applyAlignment="1">
      <alignment horizontal="center" vertical="center" wrapText="1"/>
    </xf>
    <xf numFmtId="1" fontId="31" fillId="0" borderId="4" xfId="0" quotePrefix="1" applyNumberFormat="1" applyFont="1" applyBorder="1" applyAlignment="1">
      <alignment horizontal="center" vertical="center" wrapText="1"/>
    </xf>
    <xf numFmtId="164" fontId="31" fillId="0" borderId="4" xfId="0" quotePrefix="1" applyNumberFormat="1" applyFont="1" applyBorder="1" applyAlignment="1">
      <alignment horizontal="center" vertical="center" wrapText="1"/>
    </xf>
    <xf numFmtId="164" fontId="37" fillId="0" borderId="4" xfId="0" quotePrefix="1" applyNumberFormat="1" applyFont="1" applyBorder="1" applyAlignment="1">
      <alignment horizontal="center" vertical="center" wrapText="1"/>
    </xf>
    <xf numFmtId="164" fontId="38" fillId="0" borderId="4" xfId="0" quotePrefix="1" applyNumberFormat="1" applyFont="1" applyBorder="1" applyAlignment="1">
      <alignment horizontal="center" vertical="center" wrapText="1"/>
    </xf>
    <xf numFmtId="164" fontId="37" fillId="0" borderId="4" xfId="0" applyNumberFormat="1" applyFont="1" applyBorder="1" applyAlignment="1">
      <alignment horizontal="center" vertical="center" wrapText="1"/>
    </xf>
    <xf numFmtId="164" fontId="34" fillId="0" borderId="0" xfId="0" applyNumberFormat="1" applyFont="1"/>
    <xf numFmtId="1" fontId="37" fillId="0" borderId="1" xfId="1" applyNumberFormat="1" applyFont="1" applyBorder="1" applyAlignment="1">
      <alignment horizontal="center" vertical="center" wrapText="1"/>
    </xf>
    <xf numFmtId="164" fontId="31" fillId="0" borderId="1" xfId="1" applyNumberFormat="1" applyFont="1" applyBorder="1" applyAlignment="1">
      <alignment horizontal="center" vertical="center" wrapText="1"/>
    </xf>
    <xf numFmtId="164" fontId="37" fillId="0" borderId="1" xfId="1" applyNumberFormat="1" applyFont="1" applyBorder="1" applyAlignment="1">
      <alignment horizontal="left" vertical="center" wrapText="1"/>
    </xf>
    <xf numFmtId="164" fontId="38" fillId="0" borderId="4" xfId="1" applyNumberFormat="1" applyFont="1" applyBorder="1" applyAlignment="1">
      <alignment horizontal="center" vertical="center" wrapText="1"/>
    </xf>
    <xf numFmtId="164" fontId="37" fillId="0" borderId="1" xfId="0" applyNumberFormat="1" applyFont="1" applyBorder="1" applyAlignment="1">
      <alignment horizontal="right" vertical="center" wrapText="1"/>
    </xf>
    <xf numFmtId="1" fontId="37" fillId="0" borderId="1" xfId="0" applyNumberFormat="1" applyFont="1" applyBorder="1" applyAlignment="1">
      <alignment horizontal="center" vertical="center" wrapText="1"/>
    </xf>
    <xf numFmtId="164" fontId="31" fillId="0" borderId="1" xfId="0" applyNumberFormat="1" applyFont="1" applyBorder="1" applyAlignment="1">
      <alignment horizontal="center" vertical="center" wrapText="1"/>
    </xf>
    <xf numFmtId="164" fontId="37" fillId="0" borderId="1" xfId="4" applyNumberFormat="1" applyFont="1" applyBorder="1" applyAlignment="1">
      <alignment horizontal="left" vertical="center" wrapText="1"/>
    </xf>
    <xf numFmtId="170" fontId="31" fillId="0" borderId="1" xfId="0" applyNumberFormat="1" applyFont="1" applyBorder="1" applyAlignment="1">
      <alignment horizontal="center" vertical="center" wrapText="1"/>
    </xf>
    <xf numFmtId="9" fontId="31" fillId="0" borderId="4" xfId="9" applyFont="1" applyFill="1" applyBorder="1" applyAlignment="1">
      <alignment horizontal="center" vertical="center" wrapText="1"/>
    </xf>
    <xf numFmtId="1" fontId="37" fillId="0" borderId="1" xfId="4" applyNumberFormat="1" applyFont="1" applyBorder="1" applyAlignment="1">
      <alignment horizontal="center" vertical="center" wrapText="1"/>
    </xf>
    <xf numFmtId="164" fontId="31" fillId="0" borderId="1" xfId="4" applyNumberFormat="1" applyFont="1" applyBorder="1" applyAlignment="1">
      <alignment horizontal="center" vertical="center" wrapText="1"/>
    </xf>
    <xf numFmtId="164" fontId="38" fillId="0" borderId="1" xfId="4" applyNumberFormat="1" applyFont="1" applyBorder="1" applyAlignment="1">
      <alignment horizontal="center" vertical="center" wrapText="1"/>
    </xf>
    <xf numFmtId="164" fontId="36" fillId="0" borderId="1" xfId="0" applyNumberFormat="1" applyFont="1" applyBorder="1" applyAlignment="1">
      <alignment horizontal="center" vertical="center" wrapText="1"/>
    </xf>
    <xf numFmtId="164" fontId="35" fillId="0" borderId="1" xfId="0" applyNumberFormat="1" applyFont="1" applyBorder="1" applyAlignment="1">
      <alignment horizontal="right" vertical="center" wrapText="1"/>
    </xf>
    <xf numFmtId="0" fontId="39" fillId="0" borderId="0" xfId="0" applyFont="1"/>
    <xf numFmtId="164" fontId="31" fillId="0" borderId="1" xfId="0" applyNumberFormat="1" applyFont="1" applyBorder="1" applyAlignment="1">
      <alignment horizontal="right" vertical="center" wrapText="1"/>
    </xf>
    <xf numFmtId="164" fontId="36" fillId="0" borderId="1" xfId="0" applyNumberFormat="1" applyFont="1" applyBorder="1" applyAlignment="1">
      <alignment horizontal="right" vertical="center" wrapText="1"/>
    </xf>
    <xf numFmtId="164" fontId="38" fillId="0" borderId="1" xfId="1" applyNumberFormat="1" applyFont="1" applyBorder="1" applyAlignment="1">
      <alignment horizontal="center" vertical="center" wrapText="1"/>
    </xf>
    <xf numFmtId="164" fontId="37" fillId="0" borderId="1" xfId="0" applyNumberFormat="1" applyFont="1" applyBorder="1" applyAlignment="1">
      <alignment horizontal="center" vertical="center" wrapText="1"/>
    </xf>
    <xf numFmtId="164" fontId="37" fillId="0" borderId="1" xfId="0" applyNumberFormat="1" applyFont="1" applyBorder="1" applyAlignment="1">
      <alignment horizontal="left" vertical="center" wrapText="1"/>
    </xf>
    <xf numFmtId="164" fontId="38" fillId="0" borderId="1" xfId="0" applyNumberFormat="1" applyFont="1" applyBorder="1" applyAlignment="1">
      <alignment horizontal="center" vertical="center" wrapText="1"/>
    </xf>
    <xf numFmtId="0" fontId="30" fillId="0" borderId="0" xfId="0" applyFont="1"/>
    <xf numFmtId="0" fontId="33" fillId="0" borderId="0" xfId="0" applyFont="1" applyAlignment="1">
      <alignment horizontal="center"/>
    </xf>
    <xf numFmtId="0" fontId="21" fillId="0" borderId="0" xfId="0" quotePrefix="1" applyFont="1" applyAlignment="1">
      <alignment horizontal="center" vertical="top" wrapText="1"/>
    </xf>
    <xf numFmtId="0" fontId="25" fillId="0" borderId="0" xfId="0" applyFont="1"/>
    <xf numFmtId="173" fontId="34" fillId="0" borderId="0" xfId="0" applyNumberFormat="1" applyFont="1"/>
    <xf numFmtId="176" fontId="34" fillId="0" borderId="0" xfId="0" applyNumberFormat="1" applyFont="1"/>
    <xf numFmtId="164" fontId="34" fillId="0" borderId="0" xfId="0" applyNumberFormat="1" applyFont="1" applyAlignment="1">
      <alignment vertical="center"/>
    </xf>
    <xf numFmtId="9" fontId="34" fillId="0" borderId="0" xfId="9" applyFont="1" applyAlignment="1">
      <alignment vertical="center"/>
    </xf>
    <xf numFmtId="164" fontId="34" fillId="0" borderId="0" xfId="0" applyNumberFormat="1" applyFont="1" applyAlignment="1">
      <alignment horizontal="center" vertical="center"/>
    </xf>
    <xf numFmtId="175" fontId="37" fillId="0" borderId="4" xfId="2" applyNumberFormat="1" applyFont="1" applyFill="1" applyBorder="1" applyAlignment="1">
      <alignment horizontal="center" vertical="center" wrapText="1"/>
    </xf>
    <xf numFmtId="164" fontId="21" fillId="0" borderId="1" xfId="4" applyNumberFormat="1" applyFont="1" applyBorder="1" applyAlignment="1">
      <alignment horizontal="center" vertical="center" wrapText="1"/>
    </xf>
    <xf numFmtId="169" fontId="31" fillId="0" borderId="1" xfId="2" applyNumberFormat="1" applyFont="1" applyFill="1" applyBorder="1" applyAlignment="1">
      <alignment horizontal="center" vertical="center" wrapText="1"/>
    </xf>
    <xf numFmtId="1" fontId="31" fillId="0" borderId="1" xfId="0" quotePrefix="1" applyNumberFormat="1" applyFont="1" applyBorder="1" applyAlignment="1">
      <alignment horizontal="center" vertical="center" wrapText="1"/>
    </xf>
    <xf numFmtId="164" fontId="31" fillId="0" borderId="1" xfId="0" quotePrefix="1" applyNumberFormat="1" applyFont="1" applyBorder="1" applyAlignment="1">
      <alignment horizontal="center" vertical="center" wrapText="1"/>
    </xf>
    <xf numFmtId="164" fontId="31" fillId="0" borderId="1" xfId="4" applyNumberFormat="1" applyFont="1" applyBorder="1" applyAlignment="1">
      <alignment horizontal="left" vertical="center" wrapText="1"/>
    </xf>
    <xf numFmtId="1" fontId="37" fillId="0" borderId="1" xfId="0" quotePrefix="1" applyNumberFormat="1" applyFont="1" applyBorder="1" applyAlignment="1">
      <alignment horizontal="center" vertical="center" wrapText="1"/>
    </xf>
    <xf numFmtId="164" fontId="37" fillId="0" borderId="1" xfId="0" quotePrefix="1" applyNumberFormat="1" applyFont="1" applyBorder="1" applyAlignment="1">
      <alignment horizontal="center" vertical="center" wrapText="1"/>
    </xf>
    <xf numFmtId="164" fontId="37" fillId="0" borderId="1" xfId="9" applyNumberFormat="1" applyFont="1" applyFill="1" applyBorder="1" applyAlignment="1">
      <alignment horizontal="center" vertical="center" wrapText="1"/>
    </xf>
    <xf numFmtId="173" fontId="31" fillId="0" borderId="1" xfId="0" applyNumberFormat="1" applyFont="1" applyBorder="1" applyAlignment="1">
      <alignment horizontal="center" vertical="center" wrapText="1"/>
    </xf>
    <xf numFmtId="9" fontId="31" fillId="0" borderId="1" xfId="9" quotePrefix="1" applyFont="1" applyFill="1" applyBorder="1" applyAlignment="1">
      <alignment horizontal="center" vertical="center" wrapText="1"/>
    </xf>
    <xf numFmtId="1" fontId="31" fillId="0" borderId="1" xfId="4" applyNumberFormat="1" applyFont="1" applyBorder="1" applyAlignment="1">
      <alignment horizontal="center" vertical="center" wrapText="1"/>
    </xf>
    <xf numFmtId="1" fontId="31" fillId="0" borderId="1" xfId="0" applyNumberFormat="1" applyFont="1" applyBorder="1" applyAlignment="1">
      <alignment horizontal="center" vertical="center" wrapText="1"/>
    </xf>
    <xf numFmtId="164" fontId="31" fillId="0" borderId="1" xfId="0" applyNumberFormat="1" applyFont="1" applyBorder="1" applyAlignment="1">
      <alignment horizontal="left" vertical="center" wrapText="1"/>
    </xf>
    <xf numFmtId="9" fontId="31" fillId="0" borderId="21" xfId="9" applyFont="1" applyFill="1" applyBorder="1" applyAlignment="1">
      <alignment horizontal="center" vertical="center" wrapText="1"/>
    </xf>
    <xf numFmtId="1" fontId="37" fillId="0" borderId="1" xfId="3" applyNumberFormat="1" applyFont="1" applyBorder="1" applyAlignment="1">
      <alignment horizontal="center" vertical="center" wrapText="1"/>
    </xf>
    <xf numFmtId="164" fontId="37" fillId="0" borderId="1" xfId="3" applyNumberFormat="1" applyFont="1" applyBorder="1" applyAlignment="1">
      <alignment horizontal="center" vertical="center" wrapText="1"/>
    </xf>
    <xf numFmtId="1" fontId="31" fillId="0" borderId="2" xfId="0" applyNumberFormat="1" applyFont="1" applyBorder="1" applyAlignment="1">
      <alignment horizontal="center" vertical="center" wrapText="1"/>
    </xf>
    <xf numFmtId="164" fontId="31" fillId="0" borderId="2" xfId="0" applyNumberFormat="1" applyFont="1" applyBorder="1" applyAlignment="1">
      <alignment horizontal="center" vertical="center" wrapText="1"/>
    </xf>
    <xf numFmtId="164" fontId="31" fillId="0" borderId="2" xfId="4" applyNumberFormat="1" applyFont="1" applyBorder="1" applyAlignment="1">
      <alignment horizontal="left" vertical="center" wrapText="1"/>
    </xf>
    <xf numFmtId="164" fontId="21" fillId="0" borderId="2" xfId="4" applyNumberFormat="1" applyFont="1" applyBorder="1" applyAlignment="1">
      <alignment horizontal="center" vertical="center" wrapText="1"/>
    </xf>
    <xf numFmtId="9" fontId="31" fillId="0" borderId="2" xfId="9" applyFont="1" applyFill="1" applyBorder="1" applyAlignment="1">
      <alignment horizontal="center" vertical="center" wrapText="1"/>
    </xf>
    <xf numFmtId="170" fontId="31" fillId="0" borderId="2" xfId="0" applyNumberFormat="1" applyFont="1" applyBorder="1" applyAlignment="1">
      <alignment horizontal="center" vertical="center" wrapText="1"/>
    </xf>
    <xf numFmtId="169" fontId="31" fillId="0" borderId="2" xfId="2" applyNumberFormat="1" applyFont="1" applyFill="1" applyBorder="1" applyAlignment="1">
      <alignment horizontal="center" vertical="center" wrapText="1"/>
    </xf>
    <xf numFmtId="175" fontId="31" fillId="0" borderId="2" xfId="2" applyNumberFormat="1" applyFont="1" applyFill="1" applyBorder="1" applyAlignment="1">
      <alignment horizontal="center" vertical="center" wrapText="1"/>
    </xf>
    <xf numFmtId="0" fontId="34" fillId="0" borderId="2" xfId="0" applyFont="1" applyBorder="1"/>
    <xf numFmtId="1" fontId="53" fillId="3" borderId="0" xfId="30" applyNumberFormat="1" applyFont="1" applyFill="1" applyAlignment="1">
      <alignment vertical="center" wrapText="1"/>
    </xf>
    <xf numFmtId="1" fontId="54" fillId="3" borderId="0" xfId="30" applyNumberFormat="1" applyFont="1" applyFill="1" applyAlignment="1">
      <alignment vertical="center" wrapText="1"/>
    </xf>
    <xf numFmtId="3" fontId="54" fillId="3" borderId="0" xfId="30" applyNumberFormat="1" applyFont="1" applyFill="1" applyAlignment="1">
      <alignment horizontal="center" vertical="center" wrapText="1"/>
    </xf>
    <xf numFmtId="1" fontId="40" fillId="3" borderId="0" xfId="30" applyNumberFormat="1" applyFont="1" applyFill="1" applyAlignment="1">
      <alignment horizontal="right" vertical="center" wrapText="1"/>
    </xf>
    <xf numFmtId="0" fontId="40" fillId="3" borderId="0" xfId="30" applyFont="1" applyFill="1" applyAlignment="1">
      <alignment horizontal="right" vertical="center" wrapText="1"/>
    </xf>
    <xf numFmtId="3" fontId="27" fillId="3" borderId="10" xfId="30" applyNumberFormat="1" applyFont="1" applyFill="1" applyBorder="1" applyAlignment="1">
      <alignment horizontal="center" vertical="center" wrapText="1"/>
    </xf>
    <xf numFmtId="3" fontId="25" fillId="3" borderId="10" xfId="30" applyNumberFormat="1" applyFont="1" applyFill="1" applyBorder="1" applyAlignment="1">
      <alignment horizontal="center" vertical="center" wrapText="1"/>
    </xf>
    <xf numFmtId="3" fontId="40" fillId="3" borderId="0" xfId="30" applyNumberFormat="1" applyFont="1" applyFill="1" applyAlignment="1">
      <alignment vertical="center" wrapText="1"/>
    </xf>
    <xf numFmtId="1" fontId="27" fillId="3" borderId="0" xfId="30" applyNumberFormat="1" applyFont="1" applyFill="1" applyAlignment="1">
      <alignment vertical="center" wrapText="1"/>
    </xf>
    <xf numFmtId="3" fontId="27" fillId="3" borderId="0" xfId="30" applyNumberFormat="1" applyFont="1" applyFill="1" applyAlignment="1">
      <alignment horizontal="center" vertical="center" wrapText="1"/>
    </xf>
    <xf numFmtId="3" fontId="41" fillId="3" borderId="10" xfId="30" applyNumberFormat="1" applyFont="1" applyFill="1" applyBorder="1" applyAlignment="1">
      <alignment horizontal="center" vertical="center" wrapText="1"/>
    </xf>
    <xf numFmtId="3" fontId="25" fillId="3" borderId="10" xfId="30" quotePrefix="1" applyNumberFormat="1" applyFont="1" applyFill="1" applyBorder="1" applyAlignment="1">
      <alignment horizontal="center" vertical="center" wrapText="1"/>
    </xf>
    <xf numFmtId="0" fontId="25" fillId="3" borderId="10" xfId="30" quotePrefix="1" applyFont="1" applyFill="1" applyBorder="1" applyAlignment="1">
      <alignment horizontal="center" vertical="center" wrapText="1"/>
    </xf>
    <xf numFmtId="3" fontId="56" fillId="3" borderId="10" xfId="31" applyNumberFormat="1" applyFont="1" applyFill="1" applyBorder="1" applyAlignment="1">
      <alignment horizontal="right" vertical="center" wrapText="1"/>
    </xf>
    <xf numFmtId="3" fontId="25" fillId="3" borderId="10" xfId="31" applyNumberFormat="1" applyFont="1" applyFill="1" applyBorder="1" applyAlignment="1">
      <alignment horizontal="right" vertical="center" wrapText="1"/>
    </xf>
    <xf numFmtId="3" fontId="41" fillId="3" borderId="0" xfId="30" applyNumberFormat="1" applyFont="1" applyFill="1" applyAlignment="1">
      <alignment vertical="center" wrapText="1"/>
    </xf>
    <xf numFmtId="0" fontId="57" fillId="0" borderId="10" xfId="30" quotePrefix="1" applyFont="1" applyBorder="1" applyAlignment="1">
      <alignment horizontal="left" vertical="center" wrapText="1"/>
    </xf>
    <xf numFmtId="3" fontId="27" fillId="3" borderId="10" xfId="30" quotePrefix="1" applyNumberFormat="1" applyFont="1" applyFill="1" applyBorder="1" applyAlignment="1">
      <alignment horizontal="center" vertical="center" wrapText="1"/>
    </xf>
    <xf numFmtId="3" fontId="27" fillId="3" borderId="13" xfId="30" quotePrefix="1" applyNumberFormat="1" applyFont="1" applyFill="1" applyBorder="1" applyAlignment="1">
      <alignment horizontal="center" vertical="center" wrapText="1"/>
    </xf>
    <xf numFmtId="0" fontId="27" fillId="3" borderId="13" xfId="30" quotePrefix="1" applyFont="1" applyFill="1" applyBorder="1" applyAlignment="1">
      <alignment horizontal="center" vertical="center" wrapText="1"/>
    </xf>
    <xf numFmtId="3" fontId="27" fillId="3" borderId="10" xfId="31" applyNumberFormat="1" applyFont="1" applyFill="1" applyBorder="1" applyAlignment="1">
      <alignment horizontal="right" vertical="center" wrapText="1"/>
    </xf>
    <xf numFmtId="3" fontId="58" fillId="3" borderId="10" xfId="31" applyNumberFormat="1" applyFont="1" applyFill="1" applyBorder="1" applyAlignment="1">
      <alignment horizontal="center" vertical="center" wrapText="1"/>
    </xf>
    <xf numFmtId="1" fontId="54" fillId="3" borderId="0" xfId="30" applyNumberFormat="1" applyFont="1" applyFill="1" applyAlignment="1">
      <alignment horizontal="center" vertical="center" wrapText="1"/>
    </xf>
    <xf numFmtId="0" fontId="54" fillId="3" borderId="0" xfId="30" applyFont="1" applyFill="1" applyAlignment="1">
      <alignment horizontal="center" vertical="center" wrapText="1"/>
    </xf>
    <xf numFmtId="0" fontId="54" fillId="3" borderId="0" xfId="30" applyFont="1" applyFill="1" applyAlignment="1">
      <alignment vertical="center" wrapText="1"/>
    </xf>
    <xf numFmtId="1" fontId="54" fillId="3" borderId="0" xfId="30" applyNumberFormat="1" applyFont="1" applyFill="1" applyAlignment="1">
      <alignment horizontal="right" vertical="center" wrapText="1"/>
    </xf>
    <xf numFmtId="0" fontId="54" fillId="3" borderId="0" xfId="30" applyFont="1" applyFill="1" applyAlignment="1">
      <alignment horizontal="right" vertical="center" wrapText="1"/>
    </xf>
    <xf numFmtId="3" fontId="36" fillId="3" borderId="10" xfId="31" applyNumberFormat="1" applyFont="1" applyFill="1" applyBorder="1" applyAlignment="1">
      <alignment horizontal="center" vertical="center" wrapText="1"/>
    </xf>
    <xf numFmtId="3" fontId="25" fillId="3" borderId="13" xfId="30" quotePrefix="1" applyNumberFormat="1" applyFont="1" applyFill="1" applyBorder="1" applyAlignment="1">
      <alignment horizontal="center" vertical="center" wrapText="1"/>
    </xf>
    <xf numFmtId="0" fontId="25" fillId="3" borderId="13" xfId="30" quotePrefix="1" applyFont="1" applyFill="1" applyBorder="1" applyAlignment="1">
      <alignment horizontal="center" vertical="center" wrapText="1"/>
    </xf>
    <xf numFmtId="3" fontId="25" fillId="3" borderId="10" xfId="30" quotePrefix="1" applyNumberFormat="1" applyFont="1" applyFill="1" applyBorder="1" applyAlignment="1">
      <alignment horizontal="left" vertical="center" wrapText="1"/>
    </xf>
    <xf numFmtId="3" fontId="41" fillId="3" borderId="10" xfId="30" applyNumberFormat="1" applyFont="1" applyFill="1" applyBorder="1" applyAlignment="1">
      <alignment vertical="center" wrapText="1"/>
    </xf>
    <xf numFmtId="3" fontId="31" fillId="3" borderId="10" xfId="31" applyNumberFormat="1" applyFont="1" applyFill="1" applyBorder="1" applyAlignment="1">
      <alignment horizontal="center" vertical="center" wrapText="1"/>
    </xf>
    <xf numFmtId="3" fontId="41" fillId="0" borderId="10" xfId="30" applyNumberFormat="1" applyFont="1" applyBorder="1" applyAlignment="1">
      <alignment horizontal="center" vertical="center" wrapText="1"/>
    </xf>
    <xf numFmtId="3" fontId="27" fillId="0" borderId="10" xfId="30" applyNumberFormat="1" applyFont="1" applyBorder="1" applyAlignment="1">
      <alignment horizontal="center" vertical="center" wrapText="1"/>
    </xf>
    <xf numFmtId="3" fontId="27" fillId="0" borderId="10" xfId="30" quotePrefix="1" applyNumberFormat="1" applyFont="1" applyBorder="1" applyAlignment="1">
      <alignment horizontal="center" vertical="center" wrapText="1"/>
    </xf>
    <xf numFmtId="3" fontId="27" fillId="0" borderId="13" xfId="30" quotePrefix="1" applyNumberFormat="1" applyFont="1" applyBorder="1" applyAlignment="1">
      <alignment horizontal="center" vertical="center" wrapText="1"/>
    </xf>
    <xf numFmtId="0" fontId="27" fillId="0" borderId="13" xfId="30" quotePrefix="1" applyFont="1" applyBorder="1" applyAlignment="1">
      <alignment horizontal="center" vertical="center" wrapText="1"/>
    </xf>
    <xf numFmtId="3" fontId="31" fillId="0" borderId="10" xfId="31" applyNumberFormat="1" applyFont="1" applyFill="1" applyBorder="1" applyAlignment="1">
      <alignment horizontal="center" vertical="center" wrapText="1"/>
    </xf>
    <xf numFmtId="3" fontId="27" fillId="0" borderId="10" xfId="31" applyNumberFormat="1" applyFont="1" applyFill="1" applyBorder="1" applyAlignment="1">
      <alignment horizontal="right" vertical="center" wrapText="1"/>
    </xf>
    <xf numFmtId="3" fontId="58" fillId="0" borderId="10" xfId="31" applyNumberFormat="1" applyFont="1" applyFill="1" applyBorder="1" applyAlignment="1">
      <alignment horizontal="center" vertical="center" wrapText="1"/>
    </xf>
    <xf numFmtId="3" fontId="41" fillId="0" borderId="0" xfId="30" applyNumberFormat="1" applyFont="1" applyAlignment="1">
      <alignment vertical="center" wrapText="1"/>
    </xf>
    <xf numFmtId="3" fontId="36" fillId="0" borderId="10" xfId="31" applyNumberFormat="1" applyFont="1" applyFill="1" applyBorder="1" applyAlignment="1">
      <alignment horizontal="center" vertical="center" wrapText="1"/>
    </xf>
    <xf numFmtId="0" fontId="27" fillId="0" borderId="10" xfId="30" quotePrefix="1" applyFont="1" applyBorder="1" applyAlignment="1">
      <alignment horizontal="left" vertical="center" wrapText="1"/>
    </xf>
    <xf numFmtId="3" fontId="27" fillId="0" borderId="10" xfId="31" applyNumberFormat="1" applyFont="1" applyFill="1" applyBorder="1" applyAlignment="1">
      <alignment horizontal="center" vertical="center" wrapText="1"/>
    </xf>
    <xf numFmtId="1" fontId="43" fillId="0" borderId="0" xfId="0" applyNumberFormat="1" applyFont="1" applyAlignment="1">
      <alignment horizontal="center" vertical="center" wrapText="1"/>
    </xf>
    <xf numFmtId="1" fontId="32" fillId="0" borderId="0" xfId="0" applyNumberFormat="1" applyFont="1" applyAlignment="1">
      <alignment horizontal="center" vertical="center" wrapText="1"/>
    </xf>
    <xf numFmtId="1" fontId="49" fillId="0" borderId="0" xfId="0" applyNumberFormat="1" applyFont="1" applyAlignment="1">
      <alignment horizontal="center" vertical="top" wrapText="1"/>
    </xf>
    <xf numFmtId="0" fontId="44" fillId="0" borderId="0" xfId="0" applyFont="1" applyAlignment="1">
      <alignment horizontal="right" vertical="center"/>
    </xf>
    <xf numFmtId="0" fontId="43" fillId="0" borderId="0" xfId="0" applyFont="1" applyAlignment="1">
      <alignment horizontal="center" vertical="center" wrapText="1"/>
    </xf>
    <xf numFmtId="0" fontId="43" fillId="0" borderId="0" xfId="0" applyFont="1" applyAlignment="1">
      <alignment horizontal="center" wrapText="1"/>
    </xf>
    <xf numFmtId="41" fontId="44" fillId="0" borderId="0" xfId="0" applyNumberFormat="1" applyFont="1" applyAlignment="1">
      <alignment horizontal="center"/>
    </xf>
    <xf numFmtId="41" fontId="44" fillId="0" borderId="0" xfId="0" applyNumberFormat="1" applyFont="1" applyAlignment="1">
      <alignment horizontal="right" vertical="center"/>
    </xf>
    <xf numFmtId="1" fontId="43" fillId="0" borderId="10" xfId="0" applyNumberFormat="1" applyFont="1" applyBorder="1" applyAlignment="1">
      <alignment horizontal="center" vertical="center" wrapText="1"/>
    </xf>
    <xf numFmtId="1" fontId="50" fillId="0" borderId="10" xfId="0" applyNumberFormat="1" applyFont="1" applyBorder="1" applyAlignment="1">
      <alignment horizontal="center" vertical="center" wrapText="1"/>
    </xf>
    <xf numFmtId="164" fontId="43" fillId="0" borderId="10" xfId="0" applyNumberFormat="1" applyFont="1" applyBorder="1" applyAlignment="1">
      <alignment horizontal="center" vertical="center" wrapText="1"/>
    </xf>
    <xf numFmtId="164" fontId="43" fillId="0" borderId="15" xfId="0" applyNumberFormat="1" applyFont="1" applyBorder="1" applyAlignment="1">
      <alignment horizontal="center" vertical="center" wrapText="1"/>
    </xf>
    <xf numFmtId="164" fontId="43" fillId="0" borderId="16" xfId="0" applyNumberFormat="1" applyFont="1" applyBorder="1" applyAlignment="1">
      <alignment horizontal="center" vertical="center" wrapText="1"/>
    </xf>
    <xf numFmtId="164" fontId="43" fillId="0" borderId="17" xfId="0" applyNumberFormat="1" applyFont="1" applyBorder="1" applyAlignment="1">
      <alignment horizontal="center" vertical="center" wrapText="1"/>
    </xf>
    <xf numFmtId="164" fontId="43" fillId="0" borderId="18" xfId="0" applyNumberFormat="1" applyFont="1" applyBorder="1" applyAlignment="1">
      <alignment horizontal="center" vertical="center" wrapText="1"/>
    </xf>
    <xf numFmtId="164" fontId="43" fillId="0" borderId="19" xfId="0" applyNumberFormat="1" applyFont="1" applyBorder="1" applyAlignment="1">
      <alignment horizontal="center" vertical="center" wrapText="1"/>
    </xf>
    <xf numFmtId="164" fontId="43" fillId="0" borderId="20" xfId="0" applyNumberFormat="1" applyFont="1" applyBorder="1" applyAlignment="1">
      <alignment horizontal="center" vertical="center" wrapText="1"/>
    </xf>
    <xf numFmtId="0" fontId="45" fillId="0" borderId="0" xfId="0" quotePrefix="1" applyFont="1" applyAlignment="1">
      <alignment horizontal="left" vertical="top" wrapText="1"/>
    </xf>
    <xf numFmtId="0" fontId="43" fillId="0" borderId="0" xfId="0" applyFont="1" applyAlignment="1">
      <alignment horizontal="center" vertical="center"/>
    </xf>
    <xf numFmtId="9" fontId="43" fillId="0" borderId="10" xfId="9" applyFont="1" applyFill="1" applyBorder="1" applyAlignment="1">
      <alignment horizontal="center" vertical="center" wrapText="1"/>
    </xf>
    <xf numFmtId="175" fontId="43" fillId="0" borderId="10" xfId="2" applyNumberFormat="1" applyFont="1" applyFill="1" applyBorder="1" applyAlignment="1">
      <alignment horizontal="center" vertical="center" wrapText="1"/>
    </xf>
    <xf numFmtId="0" fontId="43" fillId="0" borderId="0" xfId="0" applyFont="1" applyAlignment="1">
      <alignment horizontal="center"/>
    </xf>
    <xf numFmtId="3" fontId="27" fillId="3" borderId="10" xfId="30" applyNumberFormat="1" applyFont="1" applyFill="1" applyBorder="1" applyAlignment="1">
      <alignment horizontal="center" vertical="center" wrapText="1"/>
    </xf>
    <xf numFmtId="3" fontId="25" fillId="3" borderId="10" xfId="30" applyNumberFormat="1" applyFont="1" applyFill="1" applyBorder="1" applyAlignment="1">
      <alignment horizontal="center" vertical="center" wrapText="1"/>
    </xf>
    <xf numFmtId="3" fontId="25" fillId="3" borderId="11" xfId="30" applyNumberFormat="1" applyFont="1" applyFill="1" applyBorder="1" applyAlignment="1">
      <alignment horizontal="center" vertical="center" wrapText="1"/>
    </xf>
    <xf numFmtId="3" fontId="25" fillId="3" borderId="12" xfId="30" applyNumberFormat="1" applyFont="1" applyFill="1" applyBorder="1" applyAlignment="1">
      <alignment horizontal="center" vertical="center" wrapText="1"/>
    </xf>
    <xf numFmtId="3" fontId="25" fillId="3" borderId="13" xfId="30" applyNumberFormat="1" applyFont="1" applyFill="1" applyBorder="1" applyAlignment="1">
      <alignment horizontal="center" vertical="center" wrapText="1"/>
    </xf>
    <xf numFmtId="0" fontId="55" fillId="3" borderId="12" xfId="30" applyFont="1" applyFill="1" applyBorder="1" applyAlignment="1">
      <alignment horizontal="center" vertical="center" wrapText="1"/>
    </xf>
    <xf numFmtId="1" fontId="47" fillId="3" borderId="0" xfId="30" applyNumberFormat="1" applyFont="1" applyFill="1" applyAlignment="1">
      <alignment horizontal="center" vertical="center" wrapText="1"/>
    </xf>
    <xf numFmtId="0" fontId="48" fillId="3" borderId="0" xfId="30" applyFont="1" applyFill="1" applyAlignment="1">
      <alignment horizontal="center" vertical="center" wrapText="1"/>
    </xf>
    <xf numFmtId="1" fontId="48" fillId="3" borderId="14" xfId="30" applyNumberFormat="1" applyFont="1" applyFill="1" applyBorder="1" applyAlignment="1">
      <alignment horizontal="right" vertical="center" wrapText="1"/>
    </xf>
    <xf numFmtId="0" fontId="25" fillId="3" borderId="10" xfId="30" applyFont="1" applyFill="1" applyBorder="1" applyAlignment="1">
      <alignment horizontal="center" vertical="center" wrapText="1"/>
    </xf>
    <xf numFmtId="3" fontId="25" fillId="3" borderId="15" xfId="30" applyNumberFormat="1" applyFont="1" applyFill="1" applyBorder="1" applyAlignment="1">
      <alignment horizontal="center" vertical="center" wrapText="1"/>
    </xf>
    <xf numFmtId="3" fontId="25" fillId="3" borderId="8" xfId="30" applyNumberFormat="1" applyFont="1" applyFill="1" applyBorder="1" applyAlignment="1">
      <alignment horizontal="center" vertical="center" wrapText="1"/>
    </xf>
    <xf numFmtId="3" fontId="25" fillId="3" borderId="16" xfId="30" applyNumberFormat="1" applyFont="1" applyFill="1" applyBorder="1" applyAlignment="1">
      <alignment horizontal="center" vertical="center" wrapText="1"/>
    </xf>
    <xf numFmtId="3" fontId="25" fillId="3" borderId="17" xfId="30" applyNumberFormat="1" applyFont="1" applyFill="1" applyBorder="1" applyAlignment="1">
      <alignment horizontal="center" vertical="center" wrapText="1"/>
    </xf>
    <xf numFmtId="3" fontId="25" fillId="3" borderId="0" xfId="30" applyNumberFormat="1" applyFont="1" applyFill="1" applyAlignment="1">
      <alignment horizontal="center" vertical="center" wrapText="1"/>
    </xf>
    <xf numFmtId="3" fontId="25" fillId="3" borderId="18" xfId="30" applyNumberFormat="1" applyFont="1" applyFill="1" applyBorder="1" applyAlignment="1">
      <alignment horizontal="center" vertical="center" wrapText="1"/>
    </xf>
    <xf numFmtId="3" fontId="25" fillId="3" borderId="19" xfId="30" applyNumberFormat="1" applyFont="1" applyFill="1" applyBorder="1" applyAlignment="1">
      <alignment horizontal="center" vertical="center" wrapText="1"/>
    </xf>
    <xf numFmtId="3" fontId="25" fillId="3" borderId="14" xfId="30" applyNumberFormat="1" applyFont="1" applyFill="1" applyBorder="1" applyAlignment="1">
      <alignment horizontal="center" vertical="center" wrapText="1"/>
    </xf>
    <xf numFmtId="3" fontId="25" fillId="3" borderId="20" xfId="30" applyNumberFormat="1" applyFont="1" applyFill="1" applyBorder="1" applyAlignment="1">
      <alignment horizontal="center" vertical="center" wrapText="1"/>
    </xf>
    <xf numFmtId="0" fontId="40" fillId="0" borderId="0" xfId="0" applyFont="1" applyAlignment="1">
      <alignment horizontal="right" vertical="center"/>
    </xf>
    <xf numFmtId="1" fontId="47" fillId="0" borderId="0" xfId="0" applyNumberFormat="1" applyFont="1" applyAlignment="1">
      <alignment horizontal="center" vertical="center" wrapText="1"/>
    </xf>
    <xf numFmtId="0" fontId="25" fillId="0" borderId="0" xfId="0" applyFont="1" applyAlignment="1">
      <alignment horizontal="center"/>
    </xf>
    <xf numFmtId="0" fontId="25" fillId="0" borderId="0" xfId="0" applyFont="1" applyAlignment="1">
      <alignment horizontal="center" vertical="center" wrapText="1"/>
    </xf>
    <xf numFmtId="0" fontId="25" fillId="0" borderId="0" xfId="0" applyFont="1" applyAlignment="1">
      <alignment horizontal="center" vertical="center"/>
    </xf>
    <xf numFmtId="0" fontId="31" fillId="0" borderId="0" xfId="0" quotePrefix="1" applyFont="1" applyAlignment="1">
      <alignment horizontal="left" vertical="top" wrapText="1"/>
    </xf>
    <xf numFmtId="0" fontId="25" fillId="0" borderId="0" xfId="0" applyFont="1" applyAlignment="1">
      <alignment horizontal="center" wrapText="1"/>
    </xf>
    <xf numFmtId="41" fontId="40" fillId="0" borderId="0" xfId="0" applyNumberFormat="1" applyFont="1" applyAlignment="1">
      <alignment horizontal="center"/>
    </xf>
    <xf numFmtId="164" fontId="37" fillId="0" borderId="11" xfId="0" applyNumberFormat="1" applyFont="1" applyBorder="1" applyAlignment="1">
      <alignment horizontal="center" vertical="center" wrapText="1"/>
    </xf>
    <xf numFmtId="164" fontId="37" fillId="0" borderId="12" xfId="0" applyNumberFormat="1" applyFont="1" applyBorder="1" applyAlignment="1">
      <alignment horizontal="center" vertical="center" wrapText="1"/>
    </xf>
    <xf numFmtId="164" fontId="37" fillId="0" borderId="13" xfId="0" applyNumberFormat="1" applyFont="1" applyBorder="1" applyAlignment="1">
      <alignment horizontal="center" vertical="center" wrapText="1"/>
    </xf>
    <xf numFmtId="164" fontId="37" fillId="0" borderId="10" xfId="0" applyNumberFormat="1" applyFont="1" applyBorder="1" applyAlignment="1">
      <alignment horizontal="center" vertical="center" wrapText="1"/>
    </xf>
    <xf numFmtId="0" fontId="41" fillId="0" borderId="0" xfId="0" applyFont="1" applyAlignment="1">
      <alignment horizontal="center" vertical="center" wrapText="1"/>
    </xf>
    <xf numFmtId="41" fontId="29" fillId="0" borderId="0" xfId="0" applyNumberFormat="1" applyFont="1" applyAlignment="1">
      <alignment horizontal="right" vertical="center"/>
    </xf>
    <xf numFmtId="1" fontId="37" fillId="0" borderId="10" xfId="0" applyNumberFormat="1" applyFont="1" applyBorder="1" applyAlignment="1">
      <alignment horizontal="center" vertical="center" wrapText="1"/>
    </xf>
    <xf numFmtId="1" fontId="34" fillId="0" borderId="10" xfId="0" applyNumberFormat="1" applyFont="1" applyBorder="1" applyAlignment="1">
      <alignment horizontal="center" vertical="center" wrapText="1"/>
    </xf>
    <xf numFmtId="164" fontId="37" fillId="0" borderId="15" xfId="0" applyNumberFormat="1" applyFont="1" applyBorder="1" applyAlignment="1">
      <alignment horizontal="center" vertical="center" wrapText="1"/>
    </xf>
    <xf numFmtId="164" fontId="37" fillId="0" borderId="16" xfId="0" applyNumberFormat="1" applyFont="1" applyBorder="1" applyAlignment="1">
      <alignment horizontal="center" vertical="center" wrapText="1"/>
    </xf>
    <xf numFmtId="164" fontId="37" fillId="0" borderId="17" xfId="0" applyNumberFormat="1" applyFont="1" applyBorder="1" applyAlignment="1">
      <alignment horizontal="center" vertical="center" wrapText="1"/>
    </xf>
    <xf numFmtId="164" fontId="37" fillId="0" borderId="18" xfId="0" applyNumberFormat="1" applyFont="1" applyBorder="1" applyAlignment="1">
      <alignment horizontal="center" vertical="center" wrapText="1"/>
    </xf>
    <xf numFmtId="164" fontId="37" fillId="0" borderId="19" xfId="0" applyNumberFormat="1" applyFont="1" applyBorder="1" applyAlignment="1">
      <alignment horizontal="center" vertical="center" wrapText="1"/>
    </xf>
    <xf numFmtId="164" fontId="37" fillId="0" borderId="20" xfId="0" applyNumberFormat="1" applyFont="1" applyBorder="1" applyAlignment="1">
      <alignment horizontal="center" vertical="center" wrapText="1"/>
    </xf>
    <xf numFmtId="1" fontId="48" fillId="0" borderId="0" xfId="0" applyNumberFormat="1" applyFont="1" applyAlignment="1">
      <alignment horizontal="center" vertical="top" wrapText="1"/>
    </xf>
    <xf numFmtId="9" fontId="37" fillId="0" borderId="10" xfId="9" applyFont="1" applyFill="1" applyBorder="1" applyAlignment="1">
      <alignment horizontal="center" vertical="center" wrapText="1"/>
    </xf>
    <xf numFmtId="175" fontId="37" fillId="0" borderId="11" xfId="2" applyNumberFormat="1" applyFont="1" applyFill="1" applyBorder="1" applyAlignment="1">
      <alignment horizontal="center" vertical="center" wrapText="1"/>
    </xf>
    <xf numFmtId="175" fontId="37" fillId="0" borderId="12" xfId="2" applyNumberFormat="1" applyFont="1" applyFill="1" applyBorder="1" applyAlignment="1">
      <alignment horizontal="center" vertical="center" wrapText="1"/>
    </xf>
    <xf numFmtId="175" fontId="37" fillId="0" borderId="13" xfId="2" applyNumberFormat="1" applyFont="1" applyFill="1" applyBorder="1" applyAlignment="1">
      <alignment horizontal="center" vertical="center" wrapText="1"/>
    </xf>
    <xf numFmtId="0" fontId="0" fillId="0" borderId="8" xfId="0" applyBorder="1" applyAlignment="1">
      <alignment horizontal="center" vertical="center" wrapText="1"/>
    </xf>
    <xf numFmtId="0" fontId="3" fillId="0" borderId="0" xfId="0" applyFont="1" applyAlignment="1">
      <alignment horizontal="left" vertical="center" wrapText="1"/>
    </xf>
    <xf numFmtId="164" fontId="10" fillId="0" borderId="1" xfId="0" quotePrefix="1" applyNumberFormat="1" applyFont="1" applyBorder="1" applyAlignment="1">
      <alignment horizontal="center" vertical="center" wrapText="1"/>
    </xf>
    <xf numFmtId="41" fontId="8" fillId="0" borderId="0" xfId="0" applyNumberFormat="1" applyFont="1" applyAlignment="1">
      <alignment horizontal="center"/>
    </xf>
    <xf numFmtId="164" fontId="10" fillId="0" borderId="1" xfId="0" applyNumberFormat="1" applyFont="1" applyBorder="1" applyAlignment="1">
      <alignment horizontal="center" vertical="center" wrapText="1"/>
    </xf>
    <xf numFmtId="164" fontId="10" fillId="0" borderId="3" xfId="0" applyNumberFormat="1" applyFont="1" applyBorder="1" applyAlignment="1">
      <alignment horizontal="center" vertical="center" wrapText="1"/>
    </xf>
    <xf numFmtId="164" fontId="10" fillId="0" borderId="5" xfId="0" applyNumberFormat="1" applyFont="1" applyBorder="1" applyAlignment="1">
      <alignment horizontal="center" vertical="center" wrapText="1"/>
    </xf>
    <xf numFmtId="164" fontId="10" fillId="0" borderId="6" xfId="0" applyNumberFormat="1" applyFont="1" applyBorder="1" applyAlignment="1">
      <alignment horizontal="center" vertical="center" wrapText="1"/>
    </xf>
    <xf numFmtId="164" fontId="10" fillId="0" borderId="7" xfId="0" applyNumberFormat="1" applyFont="1" applyBorder="1" applyAlignment="1">
      <alignment horizontal="center" vertical="center" wrapText="1"/>
    </xf>
    <xf numFmtId="9" fontId="10" fillId="0" borderId="1" xfId="9" applyFont="1" applyFill="1" applyBorder="1" applyAlignment="1">
      <alignment horizontal="center" vertical="center" wrapText="1"/>
    </xf>
    <xf numFmtId="164" fontId="10" fillId="0" borderId="9" xfId="0" applyNumberFormat="1" applyFont="1" applyBorder="1" applyAlignment="1">
      <alignment horizontal="center" vertical="center" wrapText="1"/>
    </xf>
    <xf numFmtId="164" fontId="10" fillId="0" borderId="4" xfId="0" applyNumberFormat="1" applyFont="1" applyBorder="1" applyAlignment="1">
      <alignment horizontal="center" vertical="center" wrapText="1"/>
    </xf>
    <xf numFmtId="0" fontId="8" fillId="0" borderId="0" xfId="0" applyFont="1" applyAlignment="1">
      <alignment horizontal="center" vertical="center" wrapText="1"/>
    </xf>
    <xf numFmtId="164" fontId="15" fillId="0" borderId="1" xfId="0" applyNumberFormat="1" applyFont="1" applyBorder="1" applyAlignment="1">
      <alignment horizontal="center" vertical="center" wrapText="1"/>
    </xf>
    <xf numFmtId="41" fontId="6" fillId="0" borderId="0" xfId="0" applyNumberFormat="1" applyFont="1" applyAlignment="1">
      <alignment horizontal="right"/>
    </xf>
    <xf numFmtId="0" fontId="6" fillId="0" borderId="0" xfId="0" applyFont="1" applyAlignment="1">
      <alignment horizontal="center"/>
    </xf>
    <xf numFmtId="0" fontId="10" fillId="0" borderId="10" xfId="0" applyFont="1" applyBorder="1" applyAlignment="1">
      <alignment horizontal="center" vertical="center" wrapText="1"/>
    </xf>
    <xf numFmtId="164" fontId="10" fillId="0" borderId="10" xfId="0" applyNumberFormat="1" applyFont="1" applyBorder="1" applyAlignment="1">
      <alignment horizontal="center" vertical="center" wrapText="1"/>
    </xf>
    <xf numFmtId="9" fontId="10" fillId="0" borderId="10" xfId="9" applyFont="1" applyFill="1" applyBorder="1" applyAlignment="1">
      <alignment horizontal="center" vertical="center" wrapText="1"/>
    </xf>
    <xf numFmtId="164" fontId="15" fillId="0" borderId="10" xfId="0" applyNumberFormat="1" applyFont="1" applyBorder="1" applyAlignment="1">
      <alignment horizontal="center" vertical="center" wrapText="1"/>
    </xf>
  </cellXfs>
  <cellStyles count="32">
    <cellStyle name="Comma" xfId="2" builtinId="3"/>
    <cellStyle name="Comma 10 10 3" xfId="31"/>
    <cellStyle name="Comma 10 2" xfId="23"/>
    <cellStyle name="Comma 10 2 2" xfId="22"/>
    <cellStyle name="Comma 10 2 2 2" xfId="21"/>
    <cellStyle name="Comma 10 5" xfId="24"/>
    <cellStyle name="Comma 105" xfId="5"/>
    <cellStyle name="Comma 105 2 3" xfId="8"/>
    <cellStyle name="Comma 16" xfId="18"/>
    <cellStyle name="Comma 16 2" xfId="19"/>
    <cellStyle name="Comma 18 4" xfId="15"/>
    <cellStyle name="Comma 2" xfId="10"/>
    <cellStyle name="Comma 2 2 3 2" xfId="20"/>
    <cellStyle name="Comma 3" xfId="12"/>
    <cellStyle name="Comma 4" xfId="27"/>
    <cellStyle name="Comma 5" xfId="28"/>
    <cellStyle name="Comma 5 2" xfId="7"/>
    <cellStyle name="Comma 66" xfId="14"/>
    <cellStyle name="Normal" xfId="0" builtinId="0"/>
    <cellStyle name="Normal 10 7 3" xfId="4"/>
    <cellStyle name="Normal 16" xfId="13"/>
    <cellStyle name="Normal 2" xfId="1"/>
    <cellStyle name="Normal 2 2" xfId="11"/>
    <cellStyle name="Normal 3" xfId="26"/>
    <cellStyle name="Normal 4" xfId="3"/>
    <cellStyle name="Normal 4 2" xfId="25"/>
    <cellStyle name="Normal 5" xfId="6"/>
    <cellStyle name="Normal 50" xfId="17"/>
    <cellStyle name="Normal 6" xfId="30"/>
    <cellStyle name="Percent" xfId="9" builtinId="5"/>
    <cellStyle name="Percent 2" xfId="29"/>
    <cellStyle name="Percent 4" xfId="16"/>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1666665</xdr:colOff>
      <xdr:row>5</xdr:row>
      <xdr:rowOff>330143</xdr:rowOff>
    </xdr:from>
    <xdr:to>
      <xdr:col>2</xdr:col>
      <xdr:colOff>2523915</xdr:colOff>
      <xdr:row>5</xdr:row>
      <xdr:rowOff>330143</xdr:rowOff>
    </xdr:to>
    <xdr:cxnSp macro="">
      <xdr:nvCxnSpPr>
        <xdr:cNvPr id="2" name="Straight Connector 1">
          <a:extLst>
            <a:ext uri="{FF2B5EF4-FFF2-40B4-BE49-F238E27FC236}">
              <a16:creationId xmlns:a16="http://schemas.microsoft.com/office/drawing/2014/main" id="{7AE57D77-89CB-43A7-A76F-69679C13C4C0}"/>
            </a:ext>
          </a:extLst>
        </xdr:cNvPr>
        <xdr:cNvCxnSpPr/>
      </xdr:nvCxnSpPr>
      <xdr:spPr>
        <a:xfrm>
          <a:off x="2009565" y="1828800"/>
          <a:ext cx="857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527538</xdr:colOff>
      <xdr:row>6</xdr:row>
      <xdr:rowOff>9525</xdr:rowOff>
    </xdr:from>
    <xdr:to>
      <xdr:col>14</xdr:col>
      <xdr:colOff>219075</xdr:colOff>
      <xdr:row>6</xdr:row>
      <xdr:rowOff>14654</xdr:rowOff>
    </xdr:to>
    <xdr:cxnSp macro="">
      <xdr:nvCxnSpPr>
        <xdr:cNvPr id="3" name="Straight Connector 2">
          <a:extLst>
            <a:ext uri="{FF2B5EF4-FFF2-40B4-BE49-F238E27FC236}">
              <a16:creationId xmlns:a16="http://schemas.microsoft.com/office/drawing/2014/main" id="{204C4174-4995-4E51-AD03-7A818E3ECA6C}"/>
            </a:ext>
          </a:extLst>
        </xdr:cNvPr>
        <xdr:cNvCxnSpPr/>
      </xdr:nvCxnSpPr>
      <xdr:spPr>
        <a:xfrm flipV="1">
          <a:off x="9938238" y="1828800"/>
          <a:ext cx="161558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795620</xdr:colOff>
      <xdr:row>3</xdr:row>
      <xdr:rowOff>11206</xdr:rowOff>
    </xdr:from>
    <xdr:to>
      <xdr:col>6</xdr:col>
      <xdr:colOff>616327</xdr:colOff>
      <xdr:row>3</xdr:row>
      <xdr:rowOff>11206</xdr:rowOff>
    </xdr:to>
    <xdr:cxnSp macro="">
      <xdr:nvCxnSpPr>
        <xdr:cNvPr id="2" name="Straight Connector 1">
          <a:extLst>
            <a:ext uri="{FF2B5EF4-FFF2-40B4-BE49-F238E27FC236}">
              <a16:creationId xmlns:a16="http://schemas.microsoft.com/office/drawing/2014/main" id="{F8418E9A-34FC-45A3-9BA5-22218A298C51}"/>
            </a:ext>
          </a:extLst>
        </xdr:cNvPr>
        <xdr:cNvCxnSpPr/>
      </xdr:nvCxnSpPr>
      <xdr:spPr>
        <a:xfrm>
          <a:off x="7194179" y="874059"/>
          <a:ext cx="272303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1666665</xdr:colOff>
      <xdr:row>5</xdr:row>
      <xdr:rowOff>330143</xdr:rowOff>
    </xdr:from>
    <xdr:to>
      <xdr:col>2</xdr:col>
      <xdr:colOff>2523915</xdr:colOff>
      <xdr:row>5</xdr:row>
      <xdr:rowOff>330143</xdr:rowOff>
    </xdr:to>
    <xdr:cxnSp macro="">
      <xdr:nvCxnSpPr>
        <xdr:cNvPr id="3" name="Straight Connector 2">
          <a:extLst>
            <a:ext uri="{FF2B5EF4-FFF2-40B4-BE49-F238E27FC236}">
              <a16:creationId xmlns:a16="http://schemas.microsoft.com/office/drawing/2014/main" id="{048824F9-87CB-67A2-18E5-8C318D7F4DB6}"/>
            </a:ext>
          </a:extLst>
        </xdr:cNvPr>
        <xdr:cNvCxnSpPr/>
      </xdr:nvCxnSpPr>
      <xdr:spPr>
        <a:xfrm>
          <a:off x="2014047" y="531849"/>
          <a:ext cx="857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527538</xdr:colOff>
      <xdr:row>6</xdr:row>
      <xdr:rowOff>9525</xdr:rowOff>
    </xdr:from>
    <xdr:to>
      <xdr:col>14</xdr:col>
      <xdr:colOff>219075</xdr:colOff>
      <xdr:row>6</xdr:row>
      <xdr:rowOff>14654</xdr:rowOff>
    </xdr:to>
    <xdr:cxnSp macro="">
      <xdr:nvCxnSpPr>
        <xdr:cNvPr id="5" name="Straight Connector 4">
          <a:extLst>
            <a:ext uri="{FF2B5EF4-FFF2-40B4-BE49-F238E27FC236}">
              <a16:creationId xmlns:a16="http://schemas.microsoft.com/office/drawing/2014/main" id="{25E97E52-FE91-AB7E-42BC-B027DACE1557}"/>
            </a:ext>
          </a:extLst>
        </xdr:cNvPr>
        <xdr:cNvCxnSpPr/>
      </xdr:nvCxnSpPr>
      <xdr:spPr>
        <a:xfrm flipV="1">
          <a:off x="9738213" y="581025"/>
          <a:ext cx="1834662" cy="512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
  <sheetViews>
    <sheetView view="pageBreakPreview" topLeftCell="A11" zoomScale="70" zoomScaleNormal="115" zoomScaleSheetLayoutView="70" workbookViewId="0">
      <selection activeCell="G19" sqref="G19"/>
    </sheetView>
  </sheetViews>
  <sheetFormatPr defaultColWidth="9.109375" defaultRowHeight="15.6" x14ac:dyDescent="0.3"/>
  <cols>
    <col min="1" max="1" width="6.88671875" style="140" customWidth="1"/>
    <col min="2" max="2" width="5.109375" style="141" hidden="1" customWidth="1"/>
    <col min="3" max="3" width="45.33203125" style="125" customWidth="1"/>
    <col min="4" max="4" width="12.109375" style="142" customWidth="1"/>
    <col min="5" max="5" width="13.88671875" style="125" customWidth="1"/>
    <col min="6" max="6" width="11.33203125" style="141" customWidth="1"/>
    <col min="7" max="7" width="14.33203125" style="125" customWidth="1"/>
    <col min="8" max="8" width="12.88671875" style="125" customWidth="1"/>
    <col min="9" max="9" width="9" style="125" customWidth="1"/>
    <col min="10" max="10" width="9" style="125" hidden="1" customWidth="1"/>
    <col min="11" max="11" width="13.44140625" style="125" customWidth="1"/>
    <col min="12" max="12" width="9" style="125" customWidth="1"/>
    <col min="13" max="13" width="11.44140625" style="125" customWidth="1"/>
    <col min="14" max="14" width="13.5546875" style="125" customWidth="1"/>
    <col min="15" max="15" width="9" style="125" customWidth="1"/>
    <col min="16" max="16" width="9" style="125" hidden="1" customWidth="1"/>
    <col min="17" max="17" width="13" style="125" customWidth="1"/>
    <col min="18" max="19" width="9" style="125" customWidth="1"/>
    <col min="20" max="20" width="12.5546875" style="143" customWidth="1"/>
    <col min="21" max="21" width="13.109375" style="125" customWidth="1"/>
    <col min="22" max="22" width="6.88671875" style="125" customWidth="1"/>
    <col min="23" max="16384" width="9.109375" style="125"/>
  </cols>
  <sheetData>
    <row r="1" spans="1:22" ht="33" customHeight="1" x14ac:dyDescent="0.3">
      <c r="A1" s="324" t="s">
        <v>224</v>
      </c>
      <c r="B1" s="324"/>
      <c r="C1" s="324"/>
      <c r="D1" s="324"/>
      <c r="E1" s="324"/>
      <c r="F1" s="324"/>
      <c r="G1" s="324"/>
      <c r="H1" s="324"/>
      <c r="I1" s="324"/>
      <c r="J1" s="324"/>
      <c r="K1" s="324"/>
      <c r="L1" s="324"/>
      <c r="M1" s="324"/>
      <c r="N1" s="324"/>
      <c r="O1" s="324"/>
      <c r="P1" s="324"/>
      <c r="Q1" s="324"/>
      <c r="R1" s="324"/>
      <c r="S1" s="324"/>
      <c r="T1" s="324"/>
      <c r="U1" s="324"/>
      <c r="V1" s="324"/>
    </row>
    <row r="2" spans="1:22" ht="42.75" customHeight="1" x14ac:dyDescent="0.3">
      <c r="A2" s="325" t="s">
        <v>230</v>
      </c>
      <c r="B2" s="325"/>
      <c r="C2" s="325"/>
      <c r="D2" s="325"/>
      <c r="E2" s="325"/>
      <c r="F2" s="325"/>
      <c r="G2" s="325"/>
      <c r="H2" s="325"/>
      <c r="I2" s="325"/>
      <c r="J2" s="325"/>
      <c r="K2" s="325"/>
      <c r="L2" s="325"/>
      <c r="M2" s="325"/>
      <c r="N2" s="325"/>
      <c r="O2" s="325"/>
      <c r="P2" s="325"/>
      <c r="Q2" s="325"/>
      <c r="R2" s="325"/>
      <c r="S2" s="325"/>
      <c r="T2" s="325"/>
      <c r="U2" s="325"/>
      <c r="V2" s="325"/>
    </row>
    <row r="3" spans="1:22" ht="30" customHeight="1" x14ac:dyDescent="0.3">
      <c r="A3" s="326" t="s">
        <v>232</v>
      </c>
      <c r="B3" s="326"/>
      <c r="C3" s="326"/>
      <c r="D3" s="326"/>
      <c r="E3" s="326"/>
      <c r="F3" s="326"/>
      <c r="G3" s="326"/>
      <c r="H3" s="326"/>
      <c r="I3" s="326"/>
      <c r="J3" s="326"/>
      <c r="K3" s="326"/>
      <c r="L3" s="326"/>
      <c r="M3" s="326"/>
      <c r="N3" s="326"/>
      <c r="O3" s="326"/>
      <c r="P3" s="326"/>
      <c r="Q3" s="326"/>
      <c r="R3" s="326"/>
      <c r="S3" s="326"/>
      <c r="T3" s="326"/>
      <c r="U3" s="326"/>
      <c r="V3" s="326"/>
    </row>
    <row r="4" spans="1:22" ht="38.25" customHeight="1" x14ac:dyDescent="0.3">
      <c r="U4" s="327" t="s">
        <v>192</v>
      </c>
      <c r="V4" s="327"/>
    </row>
    <row r="5" spans="1:22" ht="15.75" hidden="1" customHeight="1" x14ac:dyDescent="0.3">
      <c r="A5" s="328" t="s">
        <v>198</v>
      </c>
      <c r="B5" s="328"/>
      <c r="C5" s="328"/>
      <c r="D5" s="144"/>
      <c r="G5" s="329" t="s">
        <v>200</v>
      </c>
      <c r="H5" s="329"/>
      <c r="I5" s="329"/>
      <c r="J5" s="329"/>
      <c r="K5" s="329"/>
      <c r="L5" s="329"/>
      <c r="M5" s="329"/>
      <c r="N5" s="329"/>
      <c r="O5" s="329"/>
      <c r="P5" s="329"/>
      <c r="Q5" s="329"/>
      <c r="R5" s="329"/>
      <c r="S5" s="329"/>
      <c r="T5" s="329"/>
      <c r="U5" s="329"/>
      <c r="V5" s="329"/>
    </row>
    <row r="6" spans="1:22" ht="29.25" hidden="1" customHeight="1" x14ac:dyDescent="0.3">
      <c r="A6" s="328"/>
      <c r="B6" s="328"/>
      <c r="C6" s="328"/>
      <c r="D6" s="144"/>
      <c r="G6" s="329"/>
      <c r="H6" s="329"/>
      <c r="I6" s="329"/>
      <c r="J6" s="329"/>
      <c r="K6" s="329"/>
      <c r="L6" s="329"/>
      <c r="M6" s="329"/>
      <c r="N6" s="329"/>
      <c r="O6" s="329"/>
      <c r="P6" s="329"/>
      <c r="Q6" s="329"/>
      <c r="R6" s="329"/>
      <c r="S6" s="329"/>
      <c r="T6" s="329"/>
      <c r="U6" s="329"/>
      <c r="V6" s="329"/>
    </row>
    <row r="7" spans="1:22" ht="22.5" hidden="1" customHeight="1" x14ac:dyDescent="0.3">
      <c r="A7" s="145"/>
      <c r="B7" s="146"/>
      <c r="C7" s="147" t="s">
        <v>199</v>
      </c>
      <c r="D7" s="147"/>
      <c r="E7" s="148"/>
      <c r="G7" s="330" t="s">
        <v>214</v>
      </c>
      <c r="H7" s="330"/>
      <c r="I7" s="330"/>
      <c r="J7" s="330"/>
      <c r="K7" s="330"/>
      <c r="L7" s="330"/>
      <c r="M7" s="330"/>
      <c r="N7" s="330"/>
      <c r="O7" s="330"/>
      <c r="P7" s="330"/>
      <c r="Q7" s="330"/>
      <c r="R7" s="330"/>
      <c r="S7" s="330"/>
      <c r="T7" s="330"/>
      <c r="U7" s="330"/>
      <c r="V7" s="330"/>
    </row>
    <row r="8" spans="1:22" ht="69" hidden="1" customHeight="1" x14ac:dyDescent="0.3">
      <c r="A8" s="328" t="s">
        <v>215</v>
      </c>
      <c r="B8" s="328"/>
      <c r="C8" s="328"/>
      <c r="D8" s="328"/>
      <c r="E8" s="328"/>
      <c r="F8" s="328"/>
      <c r="G8" s="328"/>
      <c r="H8" s="328"/>
      <c r="I8" s="328"/>
      <c r="J8" s="328"/>
      <c r="K8" s="328"/>
      <c r="L8" s="328"/>
      <c r="M8" s="328"/>
      <c r="N8" s="328"/>
      <c r="O8" s="328"/>
      <c r="P8" s="328"/>
      <c r="Q8" s="328"/>
      <c r="R8" s="328"/>
      <c r="S8" s="328"/>
      <c r="T8" s="328"/>
      <c r="U8" s="328"/>
      <c r="V8" s="328"/>
    </row>
    <row r="9" spans="1:22" ht="29.25" hidden="1" customHeight="1" x14ac:dyDescent="0.3">
      <c r="A9" s="145"/>
      <c r="B9" s="146"/>
      <c r="C9" s="149"/>
      <c r="D9" s="150"/>
      <c r="E9" s="151"/>
      <c r="F9" s="152"/>
      <c r="G9" s="331" t="s">
        <v>0</v>
      </c>
      <c r="H9" s="331"/>
      <c r="I9" s="331"/>
      <c r="J9" s="331"/>
      <c r="K9" s="331"/>
      <c r="L9" s="331"/>
      <c r="M9" s="331"/>
      <c r="N9" s="331"/>
      <c r="O9" s="331"/>
      <c r="P9" s="331"/>
      <c r="Q9" s="331"/>
      <c r="R9" s="331"/>
      <c r="S9" s="331"/>
      <c r="T9" s="331"/>
      <c r="U9" s="331"/>
      <c r="V9" s="331"/>
    </row>
    <row r="10" spans="1:22" ht="48.75" customHeight="1" x14ac:dyDescent="0.3">
      <c r="A10" s="332" t="s">
        <v>1</v>
      </c>
      <c r="B10" s="334" t="s">
        <v>195</v>
      </c>
      <c r="C10" s="334" t="s">
        <v>2</v>
      </c>
      <c r="D10" s="334" t="s">
        <v>206</v>
      </c>
      <c r="E10" s="334" t="s">
        <v>147</v>
      </c>
      <c r="F10" s="334"/>
      <c r="G10" s="334"/>
      <c r="H10" s="334" t="s">
        <v>216</v>
      </c>
      <c r="I10" s="334"/>
      <c r="J10" s="334"/>
      <c r="K10" s="334"/>
      <c r="L10" s="334"/>
      <c r="M10" s="334"/>
      <c r="N10" s="334" t="s">
        <v>153</v>
      </c>
      <c r="O10" s="334"/>
      <c r="P10" s="334"/>
      <c r="Q10" s="334"/>
      <c r="R10" s="334"/>
      <c r="S10" s="334"/>
      <c r="T10" s="344" t="s">
        <v>218</v>
      </c>
      <c r="U10" s="334" t="s">
        <v>194</v>
      </c>
      <c r="V10" s="334" t="s">
        <v>91</v>
      </c>
    </row>
    <row r="11" spans="1:22" ht="51.75" customHeight="1" x14ac:dyDescent="0.3">
      <c r="A11" s="333"/>
      <c r="B11" s="334"/>
      <c r="C11" s="334"/>
      <c r="D11" s="334"/>
      <c r="E11" s="334" t="s">
        <v>148</v>
      </c>
      <c r="F11" s="334" t="s">
        <v>4</v>
      </c>
      <c r="G11" s="334"/>
      <c r="H11" s="334" t="s">
        <v>3</v>
      </c>
      <c r="I11" s="335" t="s">
        <v>14</v>
      </c>
      <c r="J11" s="336"/>
      <c r="K11" s="334" t="s">
        <v>143</v>
      </c>
      <c r="L11" s="334"/>
      <c r="M11" s="334" t="s">
        <v>171</v>
      </c>
      <c r="N11" s="334" t="s">
        <v>3</v>
      </c>
      <c r="O11" s="334" t="s">
        <v>4</v>
      </c>
      <c r="P11" s="334"/>
      <c r="Q11" s="334"/>
      <c r="R11" s="334"/>
      <c r="S11" s="334" t="s">
        <v>171</v>
      </c>
      <c r="T11" s="344"/>
      <c r="U11" s="334"/>
      <c r="V11" s="334"/>
    </row>
    <row r="12" spans="1:22" ht="52.5" customHeight="1" x14ac:dyDescent="0.3">
      <c r="A12" s="333"/>
      <c r="B12" s="334"/>
      <c r="C12" s="334"/>
      <c r="D12" s="334"/>
      <c r="E12" s="334"/>
      <c r="F12" s="334" t="s">
        <v>213</v>
      </c>
      <c r="G12" s="334" t="s">
        <v>149</v>
      </c>
      <c r="H12" s="334"/>
      <c r="I12" s="337"/>
      <c r="J12" s="338"/>
      <c r="K12" s="334" t="s">
        <v>150</v>
      </c>
      <c r="L12" s="343" t="s">
        <v>16</v>
      </c>
      <c r="M12" s="334"/>
      <c r="N12" s="334"/>
      <c r="O12" s="334" t="s">
        <v>14</v>
      </c>
      <c r="P12" s="343" t="s">
        <v>92</v>
      </c>
      <c r="Q12" s="334" t="s">
        <v>15</v>
      </c>
      <c r="R12" s="343" t="s">
        <v>160</v>
      </c>
      <c r="S12" s="334"/>
      <c r="T12" s="344"/>
      <c r="U12" s="334"/>
      <c r="V12" s="334"/>
    </row>
    <row r="13" spans="1:22" ht="42.75" customHeight="1" x14ac:dyDescent="0.3">
      <c r="A13" s="333"/>
      <c r="B13" s="334"/>
      <c r="C13" s="334"/>
      <c r="D13" s="334"/>
      <c r="E13" s="334"/>
      <c r="F13" s="334"/>
      <c r="G13" s="334"/>
      <c r="H13" s="334"/>
      <c r="I13" s="339"/>
      <c r="J13" s="340"/>
      <c r="K13" s="334"/>
      <c r="L13" s="343"/>
      <c r="M13" s="334"/>
      <c r="N13" s="334"/>
      <c r="O13" s="334"/>
      <c r="P13" s="343"/>
      <c r="Q13" s="334"/>
      <c r="R13" s="343"/>
      <c r="S13" s="334"/>
      <c r="T13" s="344"/>
      <c r="U13" s="334"/>
      <c r="V13" s="334"/>
    </row>
    <row r="14" spans="1:22" ht="17.399999999999999" customHeight="1" x14ac:dyDescent="0.3">
      <c r="A14" s="126"/>
      <c r="B14" s="120"/>
      <c r="C14" s="126">
        <v>1</v>
      </c>
      <c r="D14" s="126">
        <v>2</v>
      </c>
      <c r="E14" s="120" t="s">
        <v>176</v>
      </c>
      <c r="F14" s="120" t="s">
        <v>157</v>
      </c>
      <c r="G14" s="120" t="s">
        <v>158</v>
      </c>
      <c r="H14" s="120" t="s">
        <v>187</v>
      </c>
      <c r="I14" s="120">
        <v>7</v>
      </c>
      <c r="J14" s="128" t="s">
        <v>175</v>
      </c>
      <c r="K14" s="120" t="s">
        <v>177</v>
      </c>
      <c r="L14" s="129" t="s">
        <v>179</v>
      </c>
      <c r="M14" s="130" t="s">
        <v>180</v>
      </c>
      <c r="N14" s="120" t="s">
        <v>181</v>
      </c>
      <c r="O14" s="120" t="s">
        <v>182</v>
      </c>
      <c r="P14" s="130" t="s">
        <v>183</v>
      </c>
      <c r="Q14" s="120" t="s">
        <v>188</v>
      </c>
      <c r="R14" s="129" t="s">
        <v>184</v>
      </c>
      <c r="S14" s="130" t="s">
        <v>185</v>
      </c>
      <c r="T14" s="155"/>
      <c r="U14" s="130"/>
      <c r="V14" s="120" t="s">
        <v>186</v>
      </c>
    </row>
    <row r="15" spans="1:22" s="158" customFormat="1" ht="50.25" customHeight="1" x14ac:dyDescent="0.3">
      <c r="A15" s="156"/>
      <c r="B15" s="156"/>
      <c r="C15" s="156" t="s">
        <v>229</v>
      </c>
      <c r="D15" s="156"/>
      <c r="E15" s="156">
        <f>E18+E21+E23</f>
        <v>15685.260631000001</v>
      </c>
      <c r="F15" s="156">
        <f t="shared" ref="F15:T15" si="0">F18+F21+F23</f>
        <v>2342.2356310000005</v>
      </c>
      <c r="G15" s="156">
        <f t="shared" si="0"/>
        <v>13343.025</v>
      </c>
      <c r="H15" s="156">
        <f t="shared" si="0"/>
        <v>6220.2860000000001</v>
      </c>
      <c r="I15" s="156">
        <f t="shared" si="0"/>
        <v>0</v>
      </c>
      <c r="J15" s="156">
        <f t="shared" si="0"/>
        <v>0</v>
      </c>
      <c r="K15" s="156">
        <f t="shared" si="0"/>
        <v>6220.2860000000001</v>
      </c>
      <c r="L15" s="124">
        <f>H15/G15</f>
        <v>0.46618259352732982</v>
      </c>
      <c r="M15" s="124">
        <f>H15/E15</f>
        <v>0.39656886463884222</v>
      </c>
      <c r="N15" s="156">
        <f t="shared" si="0"/>
        <v>11539.205</v>
      </c>
      <c r="O15" s="156">
        <f t="shared" si="0"/>
        <v>0</v>
      </c>
      <c r="P15" s="156">
        <f t="shared" si="0"/>
        <v>0</v>
      </c>
      <c r="Q15" s="156">
        <f t="shared" si="0"/>
        <v>11539.205</v>
      </c>
      <c r="R15" s="124">
        <f>Q15/G15</f>
        <v>0.86481176494835321</v>
      </c>
      <c r="S15" s="124">
        <f>N15/E15</f>
        <v>0.73567186873478985</v>
      </c>
      <c r="T15" s="157">
        <f t="shared" si="0"/>
        <v>2994.696923</v>
      </c>
      <c r="U15" s="156"/>
      <c r="V15" s="156"/>
    </row>
    <row r="16" spans="1:22" s="165" customFormat="1" ht="50.25" customHeight="1" x14ac:dyDescent="0.3">
      <c r="A16" s="159" t="s">
        <v>19</v>
      </c>
      <c r="B16" s="160"/>
      <c r="C16" s="161" t="s">
        <v>227</v>
      </c>
      <c r="D16" s="160"/>
      <c r="E16" s="160">
        <f>E15-E17</f>
        <v>4422.0250000000015</v>
      </c>
      <c r="F16" s="160"/>
      <c r="G16" s="160"/>
      <c r="H16" s="160">
        <f>H15-H17</f>
        <v>4190.0249999999996</v>
      </c>
      <c r="I16" s="160"/>
      <c r="J16" s="162"/>
      <c r="K16" s="160"/>
      <c r="L16" s="162"/>
      <c r="M16" s="163">
        <f>H16/E16</f>
        <v>0.94753534862421585</v>
      </c>
      <c r="N16" s="160">
        <f>N15-N17</f>
        <v>4355.0249999999996</v>
      </c>
      <c r="O16" s="160"/>
      <c r="P16" s="160"/>
      <c r="Q16" s="160"/>
      <c r="R16" s="162"/>
      <c r="S16" s="164">
        <f>N16/E16</f>
        <v>0.98484857050785513</v>
      </c>
      <c r="T16" s="160">
        <f>T15-T17</f>
        <v>66.999999999999545</v>
      </c>
      <c r="U16" s="160"/>
      <c r="V16" s="160"/>
    </row>
    <row r="17" spans="1:22" s="165" customFormat="1" ht="50.25" customHeight="1" x14ac:dyDescent="0.3">
      <c r="A17" s="159" t="s">
        <v>19</v>
      </c>
      <c r="B17" s="160"/>
      <c r="C17" s="161" t="s">
        <v>228</v>
      </c>
      <c r="D17" s="160"/>
      <c r="E17" s="166">
        <f t="shared" ref="E17:K17" si="1">E20+E22+E25</f>
        <v>11263.235631</v>
      </c>
      <c r="F17" s="166">
        <f t="shared" si="1"/>
        <v>2342.2356310000005</v>
      </c>
      <c r="G17" s="166">
        <f t="shared" si="1"/>
        <v>8921</v>
      </c>
      <c r="H17" s="166">
        <f t="shared" si="1"/>
        <v>2030.2610000000002</v>
      </c>
      <c r="I17" s="166">
        <f t="shared" si="1"/>
        <v>0</v>
      </c>
      <c r="J17" s="166">
        <f t="shared" si="1"/>
        <v>0</v>
      </c>
      <c r="K17" s="166">
        <f t="shared" si="1"/>
        <v>2030.2610000000002</v>
      </c>
      <c r="L17" s="167">
        <v>0.18418114561147855</v>
      </c>
      <c r="M17" s="167">
        <v>0.14587992774276359</v>
      </c>
      <c r="N17" s="166">
        <f>N20+N22+N25</f>
        <v>7184.18</v>
      </c>
      <c r="O17" s="166">
        <f>O20+O22+O25</f>
        <v>0</v>
      </c>
      <c r="P17" s="166">
        <f>P20+P22+P25</f>
        <v>0</v>
      </c>
      <c r="Q17" s="166">
        <f>Q20+Q22+Q25</f>
        <v>7184.18</v>
      </c>
      <c r="R17" s="167">
        <v>0.72460262302432465</v>
      </c>
      <c r="S17" s="167">
        <v>0.57391856228316174</v>
      </c>
      <c r="T17" s="166">
        <f>T20+T22+T25</f>
        <v>2927.6969230000004</v>
      </c>
      <c r="U17" s="160"/>
      <c r="V17" s="160"/>
    </row>
    <row r="18" spans="1:22" ht="66.75" customHeight="1" x14ac:dyDescent="0.3">
      <c r="A18" s="119" t="s">
        <v>45</v>
      </c>
      <c r="B18" s="120"/>
      <c r="C18" s="121" t="s">
        <v>6</v>
      </c>
      <c r="D18" s="122"/>
      <c r="E18" s="123">
        <f>E19+E20</f>
        <v>7547.9643480000004</v>
      </c>
      <c r="F18" s="123">
        <f t="shared" ref="F18:Q18" si="2">F19+F20</f>
        <v>868.96434799999997</v>
      </c>
      <c r="G18" s="123">
        <f t="shared" si="2"/>
        <v>6679</v>
      </c>
      <c r="H18" s="123">
        <f t="shared" si="2"/>
        <v>2166.181</v>
      </c>
      <c r="I18" s="123">
        <f t="shared" si="2"/>
        <v>0</v>
      </c>
      <c r="J18" s="123">
        <f t="shared" si="2"/>
        <v>0</v>
      </c>
      <c r="K18" s="123">
        <f t="shared" si="2"/>
        <v>2166.181</v>
      </c>
      <c r="L18" s="124">
        <f>H18/G18</f>
        <v>0.32432714478215302</v>
      </c>
      <c r="M18" s="124">
        <f>H18/E18</f>
        <v>0.2869887694387398</v>
      </c>
      <c r="N18" s="123">
        <f t="shared" si="2"/>
        <v>5807</v>
      </c>
      <c r="O18" s="123">
        <f t="shared" si="2"/>
        <v>0</v>
      </c>
      <c r="P18" s="123">
        <f t="shared" si="2"/>
        <v>0</v>
      </c>
      <c r="Q18" s="123">
        <f t="shared" si="2"/>
        <v>5807</v>
      </c>
      <c r="R18" s="124">
        <f>Q18/G18</f>
        <v>0.86944153316364725</v>
      </c>
      <c r="S18" s="124">
        <f>N18/E18</f>
        <v>0.76934650619258593</v>
      </c>
      <c r="T18" s="123">
        <f>T19+T20</f>
        <v>1748.6056400000002</v>
      </c>
      <c r="U18" s="124"/>
      <c r="V18" s="120"/>
    </row>
    <row r="19" spans="1:22" ht="47.25" customHeight="1" x14ac:dyDescent="0.3">
      <c r="A19" s="126" t="s">
        <v>19</v>
      </c>
      <c r="B19" s="120"/>
      <c r="C19" s="127" t="s">
        <v>227</v>
      </c>
      <c r="D19" s="120"/>
      <c r="E19" s="128">
        <v>2011</v>
      </c>
      <c r="F19" s="128"/>
      <c r="G19" s="128">
        <v>2011</v>
      </c>
      <c r="H19" s="128">
        <v>1779</v>
      </c>
      <c r="I19" s="128"/>
      <c r="J19" s="128"/>
      <c r="K19" s="128">
        <v>1779</v>
      </c>
      <c r="L19" s="129"/>
      <c r="M19" s="130">
        <v>0.88463451019393335</v>
      </c>
      <c r="N19" s="128">
        <v>1944</v>
      </c>
      <c r="O19" s="128"/>
      <c r="P19" s="128"/>
      <c r="Q19" s="128">
        <v>1944</v>
      </c>
      <c r="R19" s="129"/>
      <c r="S19" s="130">
        <v>0.96668324216807555</v>
      </c>
      <c r="T19" s="128">
        <f>E19-N19</f>
        <v>67</v>
      </c>
      <c r="U19" s="129"/>
      <c r="V19" s="120"/>
    </row>
    <row r="20" spans="1:22" ht="46.5" customHeight="1" x14ac:dyDescent="0.3">
      <c r="A20" s="131" t="s">
        <v>19</v>
      </c>
      <c r="B20" s="132"/>
      <c r="C20" s="127" t="s">
        <v>228</v>
      </c>
      <c r="D20" s="132"/>
      <c r="E20" s="128">
        <v>5536.9643480000004</v>
      </c>
      <c r="F20" s="128">
        <v>868.96434799999997</v>
      </c>
      <c r="G20" s="128">
        <v>4668</v>
      </c>
      <c r="H20" s="128">
        <v>387.18099999999998</v>
      </c>
      <c r="I20" s="128">
        <v>0</v>
      </c>
      <c r="J20" s="128">
        <v>0</v>
      </c>
      <c r="K20" s="128">
        <v>387.18099999999998</v>
      </c>
      <c r="L20" s="129">
        <v>8.2943658954584401E-2</v>
      </c>
      <c r="M20" s="129">
        <v>6.9926583533060513E-2</v>
      </c>
      <c r="N20" s="128">
        <v>3863</v>
      </c>
      <c r="O20" s="128">
        <v>0</v>
      </c>
      <c r="P20" s="128">
        <v>0</v>
      </c>
      <c r="Q20" s="128">
        <v>3863</v>
      </c>
      <c r="R20" s="129">
        <v>0.82754927163667524</v>
      </c>
      <c r="S20" s="129">
        <v>0.69767471076373266</v>
      </c>
      <c r="T20" s="128">
        <f>'Bieu 02. SN'!T16</f>
        <v>1681.6056400000002</v>
      </c>
      <c r="U20" s="129"/>
      <c r="V20" s="133"/>
    </row>
    <row r="21" spans="1:22" ht="51" customHeight="1" x14ac:dyDescent="0.3">
      <c r="A21" s="134" t="s">
        <v>47</v>
      </c>
      <c r="B21" s="120"/>
      <c r="C21" s="135" t="s">
        <v>8</v>
      </c>
      <c r="D21" s="136"/>
      <c r="E21" s="123">
        <f>E22</f>
        <v>5028.0962829999999</v>
      </c>
      <c r="F21" s="123">
        <f t="shared" ref="F21:T21" si="3">F22</f>
        <v>1350.0962830000001</v>
      </c>
      <c r="G21" s="123">
        <f t="shared" si="3"/>
        <v>3678</v>
      </c>
      <c r="H21" s="123">
        <f t="shared" si="3"/>
        <v>1523.18</v>
      </c>
      <c r="I21" s="123">
        <f t="shared" si="3"/>
        <v>0</v>
      </c>
      <c r="J21" s="123">
        <f t="shared" si="3"/>
        <v>0</v>
      </c>
      <c r="K21" s="123">
        <f t="shared" si="3"/>
        <v>1523.18</v>
      </c>
      <c r="L21" s="124">
        <f>H21/G21</f>
        <v>0.41413268080478521</v>
      </c>
      <c r="M21" s="124">
        <f>H21/E21</f>
        <v>0.30293373759565301</v>
      </c>
      <c r="N21" s="123">
        <f t="shared" si="3"/>
        <v>2746.1800000000003</v>
      </c>
      <c r="O21" s="123">
        <f t="shared" si="3"/>
        <v>0</v>
      </c>
      <c r="P21" s="123">
        <f t="shared" si="3"/>
        <v>0</v>
      </c>
      <c r="Q21" s="123">
        <f t="shared" si="3"/>
        <v>2746.1800000000003</v>
      </c>
      <c r="R21" s="124">
        <f>Q21/G21</f>
        <v>0.7466503534529636</v>
      </c>
      <c r="S21" s="124">
        <f>N21/E21</f>
        <v>0.54616694777401908</v>
      </c>
      <c r="T21" s="123">
        <f t="shared" si="3"/>
        <v>1122.916283</v>
      </c>
      <c r="U21" s="137"/>
      <c r="V21" s="133"/>
    </row>
    <row r="22" spans="1:22" ht="36" customHeight="1" x14ac:dyDescent="0.3">
      <c r="A22" s="138" t="s">
        <v>19</v>
      </c>
      <c r="B22" s="132"/>
      <c r="C22" s="127" t="s">
        <v>228</v>
      </c>
      <c r="D22" s="139"/>
      <c r="E22" s="128">
        <v>5028.0962829999999</v>
      </c>
      <c r="F22" s="128">
        <v>1350.0962830000001</v>
      </c>
      <c r="G22" s="128">
        <v>3678</v>
      </c>
      <c r="H22" s="128">
        <v>1523.18</v>
      </c>
      <c r="I22" s="128">
        <v>0</v>
      </c>
      <c r="J22" s="128">
        <v>0</v>
      </c>
      <c r="K22" s="128">
        <v>1523.18</v>
      </c>
      <c r="L22" s="129">
        <v>0.41413268080478521</v>
      </c>
      <c r="M22" s="129">
        <v>0.30293373759565301</v>
      </c>
      <c r="N22" s="128">
        <f>O22+Q22</f>
        <v>2746.1800000000003</v>
      </c>
      <c r="O22" s="128">
        <v>0</v>
      </c>
      <c r="P22" s="128">
        <v>0</v>
      </c>
      <c r="Q22" s="128">
        <f>'Bieu 02. SN'!Q32</f>
        <v>2746.1800000000003</v>
      </c>
      <c r="R22" s="129">
        <f>N22/G22</f>
        <v>0.7466503534529636</v>
      </c>
      <c r="S22" s="129">
        <f>N22/E22</f>
        <v>0.54616694777401908</v>
      </c>
      <c r="T22" s="128">
        <f>'Bieu 02. SN'!T32</f>
        <v>1122.916283</v>
      </c>
      <c r="U22" s="129"/>
      <c r="V22" s="133"/>
    </row>
    <row r="23" spans="1:22" ht="54.75" customHeight="1" x14ac:dyDescent="0.3">
      <c r="A23" s="153" t="s">
        <v>49</v>
      </c>
      <c r="B23" s="120"/>
      <c r="C23" s="168" t="s">
        <v>93</v>
      </c>
      <c r="D23" s="136"/>
      <c r="E23" s="123">
        <f>E24+E25</f>
        <v>3109.2</v>
      </c>
      <c r="F23" s="123">
        <f t="shared" ref="F23:Q23" si="4">F24+F25</f>
        <v>123.175</v>
      </c>
      <c r="G23" s="123">
        <f t="shared" si="4"/>
        <v>2986.0249999999996</v>
      </c>
      <c r="H23" s="123">
        <f t="shared" si="4"/>
        <v>2530.9250000000002</v>
      </c>
      <c r="I23" s="123">
        <f t="shared" si="4"/>
        <v>0</v>
      </c>
      <c r="J23" s="123">
        <f t="shared" si="4"/>
        <v>0</v>
      </c>
      <c r="K23" s="123">
        <f t="shared" si="4"/>
        <v>2530.9250000000002</v>
      </c>
      <c r="L23" s="124">
        <f>K23/G23</f>
        <v>0.84759002352626001</v>
      </c>
      <c r="M23" s="124">
        <f>H23/E23</f>
        <v>0.81401164286633232</v>
      </c>
      <c r="N23" s="123">
        <f t="shared" si="4"/>
        <v>2986.0250000000001</v>
      </c>
      <c r="O23" s="123">
        <f t="shared" si="4"/>
        <v>0</v>
      </c>
      <c r="P23" s="123">
        <f t="shared" si="4"/>
        <v>0</v>
      </c>
      <c r="Q23" s="123">
        <f t="shared" si="4"/>
        <v>2986.0250000000001</v>
      </c>
      <c r="R23" s="124">
        <f>Q23/G23</f>
        <v>1.0000000000000002</v>
      </c>
      <c r="S23" s="124">
        <f>N23/E23</f>
        <v>0.96038369998713502</v>
      </c>
      <c r="T23" s="154">
        <f>E23-N23</f>
        <v>123.17499999999973</v>
      </c>
      <c r="U23" s="129"/>
      <c r="V23" s="133"/>
    </row>
    <row r="24" spans="1:22" ht="54.75" customHeight="1" x14ac:dyDescent="0.3">
      <c r="A24" s="169" t="s">
        <v>19</v>
      </c>
      <c r="B24" s="120"/>
      <c r="C24" s="127" t="s">
        <v>227</v>
      </c>
      <c r="D24" s="136"/>
      <c r="E24" s="128">
        <v>2411.0249999999996</v>
      </c>
      <c r="F24" s="128"/>
      <c r="G24" s="128">
        <v>2411.0249999999996</v>
      </c>
      <c r="H24" s="128">
        <v>2411.0250000000001</v>
      </c>
      <c r="I24" s="128"/>
      <c r="J24" s="129"/>
      <c r="K24" s="128">
        <v>2411.0250000000001</v>
      </c>
      <c r="L24" s="129">
        <v>1.0000000000000002</v>
      </c>
      <c r="M24" s="129">
        <f>H24/E24</f>
        <v>1.0000000000000002</v>
      </c>
      <c r="N24" s="128">
        <v>2411.0250000000001</v>
      </c>
      <c r="O24" s="170"/>
      <c r="P24" s="129"/>
      <c r="Q24" s="128">
        <v>2411.0250000000001</v>
      </c>
      <c r="R24" s="129">
        <f>Q24/G24</f>
        <v>1.0000000000000002</v>
      </c>
      <c r="S24" s="129">
        <v>1.0000000000000002</v>
      </c>
      <c r="T24" s="171">
        <f>E24-N24</f>
        <v>0</v>
      </c>
      <c r="U24" s="129"/>
      <c r="V24" s="133"/>
    </row>
    <row r="25" spans="1:22" ht="63" customHeight="1" x14ac:dyDescent="0.3">
      <c r="A25" s="169" t="s">
        <v>19</v>
      </c>
      <c r="B25" s="128"/>
      <c r="C25" s="127" t="s">
        <v>228</v>
      </c>
      <c r="D25" s="128"/>
      <c r="E25" s="128">
        <v>698.17499999999995</v>
      </c>
      <c r="F25" s="128">
        <v>123.175</v>
      </c>
      <c r="G25" s="128">
        <v>575</v>
      </c>
      <c r="H25" s="128">
        <v>119.9</v>
      </c>
      <c r="I25" s="128">
        <v>0</v>
      </c>
      <c r="J25" s="128">
        <v>0</v>
      </c>
      <c r="K25" s="128">
        <v>119.9</v>
      </c>
      <c r="L25" s="129">
        <v>0.20852173913043479</v>
      </c>
      <c r="M25" s="129">
        <v>0.17173344791778566</v>
      </c>
      <c r="N25" s="128">
        <v>575</v>
      </c>
      <c r="O25" s="128">
        <v>0</v>
      </c>
      <c r="P25" s="128">
        <v>0</v>
      </c>
      <c r="Q25" s="128">
        <v>575</v>
      </c>
      <c r="R25" s="129">
        <v>1</v>
      </c>
      <c r="S25" s="129">
        <v>0.82357575106527736</v>
      </c>
      <c r="T25" s="171">
        <f>E25-N25</f>
        <v>123.17499999999995</v>
      </c>
      <c r="U25" s="129"/>
      <c r="V25" s="133"/>
    </row>
    <row r="26" spans="1:22" ht="104.25" hidden="1" customHeight="1" x14ac:dyDescent="0.3">
      <c r="A26" s="172">
        <v>1</v>
      </c>
      <c r="B26" s="173" t="s">
        <v>196</v>
      </c>
      <c r="C26" s="174" t="s">
        <v>102</v>
      </c>
      <c r="D26" s="175" t="s">
        <v>211</v>
      </c>
      <c r="E26" s="173">
        <v>673.17499999999995</v>
      </c>
      <c r="F26" s="173">
        <v>123.175</v>
      </c>
      <c r="G26" s="173">
        <v>550</v>
      </c>
      <c r="H26" s="176">
        <v>119.9</v>
      </c>
      <c r="I26" s="173"/>
      <c r="J26" s="177"/>
      <c r="K26" s="173">
        <v>119.9</v>
      </c>
      <c r="L26" s="177">
        <v>0.218</v>
      </c>
      <c r="M26" s="177">
        <v>0.17811118951238536</v>
      </c>
      <c r="N26" s="173">
        <v>550</v>
      </c>
      <c r="O26" s="178"/>
      <c r="P26" s="177"/>
      <c r="Q26" s="173">
        <v>550</v>
      </c>
      <c r="R26" s="177">
        <v>1</v>
      </c>
      <c r="S26" s="177">
        <v>0.81702380510268513</v>
      </c>
      <c r="T26" s="179">
        <v>123.17499999999995</v>
      </c>
      <c r="U26" s="177"/>
      <c r="V26" s="180"/>
    </row>
    <row r="27" spans="1:22" ht="104.25" hidden="1" customHeight="1" x14ac:dyDescent="0.3">
      <c r="A27" s="181">
        <v>2</v>
      </c>
      <c r="B27" s="182" t="s">
        <v>196</v>
      </c>
      <c r="C27" s="183" t="s">
        <v>123</v>
      </c>
      <c r="D27" s="184" t="s">
        <v>212</v>
      </c>
      <c r="E27" s="182">
        <v>25</v>
      </c>
      <c r="F27" s="182"/>
      <c r="G27" s="182">
        <v>25</v>
      </c>
      <c r="H27" s="182">
        <v>0</v>
      </c>
      <c r="I27" s="182"/>
      <c r="J27" s="185"/>
      <c r="K27" s="182"/>
      <c r="L27" s="185">
        <v>0</v>
      </c>
      <c r="M27" s="185">
        <v>0</v>
      </c>
      <c r="N27" s="182">
        <v>25</v>
      </c>
      <c r="O27" s="186"/>
      <c r="P27" s="185"/>
      <c r="Q27" s="182">
        <v>25</v>
      </c>
      <c r="R27" s="185">
        <v>1</v>
      </c>
      <c r="S27" s="185">
        <v>1</v>
      </c>
      <c r="T27" s="187">
        <v>0</v>
      </c>
      <c r="U27" s="185"/>
      <c r="V27" s="188"/>
    </row>
    <row r="29" spans="1:22" ht="16.2" hidden="1" x14ac:dyDescent="0.35">
      <c r="C29" s="189" t="s">
        <v>204</v>
      </c>
      <c r="D29" s="190"/>
      <c r="M29" s="345" t="s">
        <v>201</v>
      </c>
      <c r="N29" s="345"/>
      <c r="O29" s="345"/>
      <c r="P29" s="345"/>
      <c r="Q29" s="345"/>
      <c r="R29" s="345"/>
      <c r="S29" s="345"/>
      <c r="T29" s="345"/>
      <c r="U29" s="345"/>
      <c r="V29" s="345"/>
    </row>
    <row r="30" spans="1:22" ht="48.75" hidden="1" customHeight="1" x14ac:dyDescent="0.3">
      <c r="C30" s="341" t="s">
        <v>205</v>
      </c>
      <c r="D30" s="191"/>
      <c r="M30" s="328" t="s">
        <v>202</v>
      </c>
      <c r="N30" s="342"/>
      <c r="O30" s="342"/>
      <c r="P30" s="342"/>
      <c r="Q30" s="342"/>
      <c r="R30" s="342"/>
      <c r="S30" s="342"/>
      <c r="T30" s="342"/>
      <c r="U30" s="342"/>
      <c r="V30" s="342"/>
    </row>
    <row r="31" spans="1:22" hidden="1" x14ac:dyDescent="0.3">
      <c r="C31" s="341"/>
      <c r="D31" s="191"/>
      <c r="M31" s="148"/>
      <c r="N31" s="148"/>
      <c r="O31" s="148"/>
      <c r="P31" s="148"/>
      <c r="Q31" s="148"/>
      <c r="R31" s="148"/>
      <c r="S31" s="148"/>
      <c r="T31" s="192"/>
      <c r="U31" s="148"/>
      <c r="V31" s="148"/>
    </row>
    <row r="32" spans="1:22" hidden="1" x14ac:dyDescent="0.3">
      <c r="C32" s="341"/>
      <c r="D32" s="191"/>
      <c r="M32" s="148"/>
      <c r="N32" s="148"/>
      <c r="O32" s="148"/>
      <c r="P32" s="148"/>
      <c r="Q32" s="148"/>
      <c r="R32" s="148"/>
      <c r="S32" s="148"/>
      <c r="T32" s="192"/>
      <c r="U32" s="148"/>
      <c r="V32" s="148"/>
    </row>
    <row r="33" spans="3:22" hidden="1" x14ac:dyDescent="0.3">
      <c r="C33" s="341"/>
      <c r="D33" s="191"/>
      <c r="M33" s="148"/>
      <c r="N33" s="148"/>
      <c r="O33" s="148"/>
      <c r="P33" s="148"/>
      <c r="Q33" s="148"/>
      <c r="R33" s="148"/>
      <c r="S33" s="148"/>
      <c r="T33" s="192"/>
      <c r="U33" s="148"/>
      <c r="V33" s="148"/>
    </row>
    <row r="34" spans="3:22" hidden="1" x14ac:dyDescent="0.3">
      <c r="C34" s="341"/>
      <c r="D34" s="191"/>
      <c r="M34" s="148"/>
      <c r="N34" s="148"/>
      <c r="O34" s="148"/>
      <c r="P34" s="148"/>
      <c r="Q34" s="148"/>
      <c r="R34" s="148"/>
      <c r="S34" s="148"/>
      <c r="T34" s="192"/>
      <c r="U34" s="148"/>
      <c r="V34" s="148"/>
    </row>
    <row r="35" spans="3:22" hidden="1" x14ac:dyDescent="0.3">
      <c r="C35" s="341"/>
      <c r="D35" s="191"/>
      <c r="M35" s="148"/>
      <c r="N35" s="148"/>
      <c r="O35" s="148"/>
      <c r="P35" s="148"/>
      <c r="Q35" s="148"/>
      <c r="R35" s="148"/>
      <c r="S35" s="148"/>
      <c r="T35" s="192"/>
      <c r="U35" s="148"/>
      <c r="V35" s="148"/>
    </row>
    <row r="36" spans="3:22" hidden="1" x14ac:dyDescent="0.3">
      <c r="M36" s="345" t="s">
        <v>203</v>
      </c>
      <c r="N36" s="345"/>
      <c r="O36" s="345"/>
      <c r="P36" s="345"/>
      <c r="Q36" s="345"/>
      <c r="R36" s="345"/>
      <c r="S36" s="345"/>
      <c r="T36" s="345"/>
      <c r="U36" s="345"/>
      <c r="V36" s="345"/>
    </row>
    <row r="37" spans="3:22" x14ac:dyDescent="0.3">
      <c r="Q37" s="193"/>
    </row>
    <row r="38" spans="3:22" x14ac:dyDescent="0.3">
      <c r="E38" s="194"/>
      <c r="H38" s="193"/>
    </row>
    <row r="40" spans="3:22" x14ac:dyDescent="0.3">
      <c r="Q40" s="195"/>
    </row>
    <row r="41" spans="3:22" x14ac:dyDescent="0.3">
      <c r="E41" s="195"/>
    </row>
  </sheetData>
  <autoFilter ref="A14:V27"/>
  <mergeCells count="40">
    <mergeCell ref="M36:V36"/>
    <mergeCell ref="P12:P13"/>
    <mergeCell ref="Q12:Q13"/>
    <mergeCell ref="R12:R13"/>
    <mergeCell ref="M29:V29"/>
    <mergeCell ref="M11:M13"/>
    <mergeCell ref="C30:C35"/>
    <mergeCell ref="M30:V30"/>
    <mergeCell ref="N11:N13"/>
    <mergeCell ref="O11:R11"/>
    <mergeCell ref="S11:S13"/>
    <mergeCell ref="F12:F13"/>
    <mergeCell ref="G12:G13"/>
    <mergeCell ref="K12:K13"/>
    <mergeCell ref="L12:L13"/>
    <mergeCell ref="O12:O13"/>
    <mergeCell ref="T10:T13"/>
    <mergeCell ref="U10:U13"/>
    <mergeCell ref="V10:V13"/>
    <mergeCell ref="G7:V7"/>
    <mergeCell ref="A8:V8"/>
    <mergeCell ref="G9:V9"/>
    <mergeCell ref="A10:A13"/>
    <mergeCell ref="B10:B13"/>
    <mergeCell ref="C10:C13"/>
    <mergeCell ref="D10:D13"/>
    <mergeCell ref="E10:G10"/>
    <mergeCell ref="H10:M10"/>
    <mergeCell ref="N10:S10"/>
    <mergeCell ref="I11:J13"/>
    <mergeCell ref="E11:E13"/>
    <mergeCell ref="F11:G11"/>
    <mergeCell ref="H11:H13"/>
    <mergeCell ref="K11:L11"/>
    <mergeCell ref="A1:V1"/>
    <mergeCell ref="A2:V2"/>
    <mergeCell ref="A3:V3"/>
    <mergeCell ref="U4:V4"/>
    <mergeCell ref="A5:C6"/>
    <mergeCell ref="G5:V6"/>
  </mergeCells>
  <printOptions horizontalCentered="1"/>
  <pageMargins left="0" right="0" top="0.35433070866141736" bottom="0.35433070866141736" header="0.31496062992125984" footer="0.31496062992125984"/>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7"/>
  <sheetViews>
    <sheetView tabSelected="1" topLeftCell="B1" zoomScale="85" zoomScaleNormal="85" zoomScaleSheetLayoutView="85" workbookViewId="0">
      <selection activeCell="C12" sqref="C12"/>
    </sheetView>
  </sheetViews>
  <sheetFormatPr defaultColWidth="9.109375" defaultRowHeight="16.8" x14ac:dyDescent="0.3"/>
  <cols>
    <col min="1" max="1" width="7.88671875" style="281" hidden="1" customWidth="1"/>
    <col min="2" max="2" width="6.33203125" style="281" customWidth="1"/>
    <col min="3" max="3" width="49.44140625" style="280" customWidth="1"/>
    <col min="4" max="4" width="17.6640625" style="301" customWidth="1"/>
    <col min="5" max="5" width="22.6640625" style="301" customWidth="1"/>
    <col min="6" max="6" width="43.5546875" style="301" customWidth="1"/>
    <col min="7" max="7" width="30.6640625" style="301" customWidth="1"/>
    <col min="8" max="8" width="24.5546875" style="301" hidden="1" customWidth="1"/>
    <col min="9" max="9" width="11.44140625" style="302" customWidth="1"/>
    <col min="10" max="10" width="14" style="301" customWidth="1"/>
    <col min="11" max="11" width="14.5546875" style="304" customWidth="1"/>
    <col min="12" max="12" width="16.6640625" style="304" customWidth="1"/>
    <col min="13" max="13" width="19" style="305" customWidth="1"/>
    <col min="14" max="18" width="16.33203125" style="305" hidden="1" customWidth="1"/>
    <col min="19" max="19" width="15.33203125" style="304" customWidth="1"/>
    <col min="20" max="20" width="19" style="280" customWidth="1"/>
    <col min="21" max="16384" width="9.109375" style="280"/>
  </cols>
  <sheetData>
    <row r="1" spans="1:20" s="279" customFormat="1" ht="39.75" customHeight="1" x14ac:dyDescent="0.3">
      <c r="B1" s="352" t="s">
        <v>305</v>
      </c>
      <c r="C1" s="352"/>
      <c r="D1" s="352"/>
      <c r="E1" s="352"/>
      <c r="F1" s="352"/>
      <c r="G1" s="352"/>
      <c r="H1" s="352"/>
      <c r="I1" s="352"/>
      <c r="J1" s="352"/>
      <c r="K1" s="352"/>
      <c r="L1" s="352"/>
      <c r="M1" s="352"/>
      <c r="N1" s="352"/>
      <c r="O1" s="352"/>
      <c r="P1" s="352"/>
      <c r="Q1" s="352"/>
      <c r="R1" s="352"/>
      <c r="S1" s="352"/>
    </row>
    <row r="2" spans="1:20" ht="28.5" customHeight="1" x14ac:dyDescent="0.3">
      <c r="A2" s="280"/>
      <c r="B2" s="353" t="s">
        <v>306</v>
      </c>
      <c r="C2" s="353"/>
      <c r="D2" s="353"/>
      <c r="E2" s="353"/>
      <c r="F2" s="353"/>
      <c r="G2" s="353"/>
      <c r="H2" s="353"/>
      <c r="I2" s="353"/>
      <c r="J2" s="353"/>
      <c r="K2" s="353"/>
      <c r="L2" s="353"/>
      <c r="M2" s="353"/>
      <c r="N2" s="353"/>
      <c r="O2" s="353"/>
      <c r="P2" s="353"/>
      <c r="Q2" s="353"/>
      <c r="R2" s="353"/>
      <c r="S2" s="353"/>
    </row>
    <row r="3" spans="1:20" ht="28.5" hidden="1" customHeight="1" x14ac:dyDescent="0.3">
      <c r="A3" s="280"/>
      <c r="B3" s="353" t="s">
        <v>283</v>
      </c>
      <c r="C3" s="353"/>
      <c r="D3" s="353"/>
      <c r="E3" s="353"/>
      <c r="F3" s="353"/>
      <c r="G3" s="353"/>
      <c r="H3" s="353"/>
      <c r="I3" s="353"/>
      <c r="J3" s="353"/>
      <c r="K3" s="353"/>
      <c r="L3" s="353"/>
      <c r="M3" s="353"/>
      <c r="N3" s="353"/>
      <c r="O3" s="353"/>
      <c r="P3" s="353"/>
      <c r="Q3" s="353"/>
      <c r="R3" s="353"/>
      <c r="S3" s="353"/>
    </row>
    <row r="4" spans="1:20" ht="37.5" customHeight="1" x14ac:dyDescent="0.3">
      <c r="C4" s="282"/>
      <c r="D4" s="282"/>
      <c r="E4" s="282"/>
      <c r="F4" s="282"/>
      <c r="G4" s="282"/>
      <c r="H4" s="282"/>
      <c r="I4" s="283"/>
      <c r="J4" s="282"/>
      <c r="K4" s="282"/>
      <c r="L4" s="282"/>
      <c r="M4" s="354" t="s">
        <v>192</v>
      </c>
      <c r="N4" s="354"/>
      <c r="O4" s="354"/>
      <c r="P4" s="354"/>
      <c r="Q4" s="354"/>
      <c r="R4" s="354"/>
      <c r="S4" s="354"/>
    </row>
    <row r="5" spans="1:20" s="287" customFormat="1" ht="37.5" customHeight="1" x14ac:dyDescent="0.3">
      <c r="A5" s="346" t="s">
        <v>244</v>
      </c>
      <c r="B5" s="347" t="s">
        <v>193</v>
      </c>
      <c r="C5" s="347" t="s">
        <v>245</v>
      </c>
      <c r="D5" s="347" t="s">
        <v>246</v>
      </c>
      <c r="E5" s="348" t="s">
        <v>309</v>
      </c>
      <c r="F5" s="348" t="s">
        <v>307</v>
      </c>
      <c r="G5" s="347" t="s">
        <v>296</v>
      </c>
      <c r="H5" s="347" t="s">
        <v>247</v>
      </c>
      <c r="I5" s="355" t="s">
        <v>248</v>
      </c>
      <c r="J5" s="347" t="s">
        <v>249</v>
      </c>
      <c r="K5" s="347"/>
      <c r="L5" s="347"/>
      <c r="M5" s="356" t="s">
        <v>282</v>
      </c>
      <c r="N5" s="357"/>
      <c r="O5" s="357"/>
      <c r="P5" s="357"/>
      <c r="Q5" s="357"/>
      <c r="R5" s="358"/>
      <c r="S5" s="348" t="s">
        <v>91</v>
      </c>
      <c r="T5" s="286"/>
    </row>
    <row r="6" spans="1:20" s="288" customFormat="1" ht="24" customHeight="1" x14ac:dyDescent="0.3">
      <c r="A6" s="346"/>
      <c r="B6" s="347"/>
      <c r="C6" s="347"/>
      <c r="D6" s="347"/>
      <c r="E6" s="349"/>
      <c r="F6" s="349"/>
      <c r="G6" s="347"/>
      <c r="H6" s="347"/>
      <c r="I6" s="355"/>
      <c r="J6" s="347"/>
      <c r="K6" s="347"/>
      <c r="L6" s="347"/>
      <c r="M6" s="359"/>
      <c r="N6" s="360"/>
      <c r="O6" s="360"/>
      <c r="P6" s="360"/>
      <c r="Q6" s="360"/>
      <c r="R6" s="361"/>
      <c r="S6" s="351"/>
      <c r="T6" s="286"/>
    </row>
    <row r="7" spans="1:20" s="288" customFormat="1" ht="31.5" customHeight="1" x14ac:dyDescent="0.3">
      <c r="A7" s="346"/>
      <c r="B7" s="347"/>
      <c r="C7" s="347"/>
      <c r="D7" s="347"/>
      <c r="E7" s="349"/>
      <c r="F7" s="349"/>
      <c r="G7" s="347"/>
      <c r="H7" s="347"/>
      <c r="I7" s="355"/>
      <c r="J7" s="347" t="s">
        <v>250</v>
      </c>
      <c r="K7" s="347" t="s">
        <v>251</v>
      </c>
      <c r="L7" s="347"/>
      <c r="M7" s="359"/>
      <c r="N7" s="360"/>
      <c r="O7" s="360"/>
      <c r="P7" s="360"/>
      <c r="Q7" s="360"/>
      <c r="R7" s="361"/>
      <c r="S7" s="351"/>
      <c r="T7" s="286"/>
    </row>
    <row r="8" spans="1:20" s="288" customFormat="1" ht="75.75" customHeight="1" x14ac:dyDescent="0.3">
      <c r="A8" s="346"/>
      <c r="B8" s="347"/>
      <c r="C8" s="347"/>
      <c r="D8" s="347"/>
      <c r="E8" s="350"/>
      <c r="F8" s="350"/>
      <c r="G8" s="347"/>
      <c r="H8" s="347"/>
      <c r="I8" s="355"/>
      <c r="J8" s="347"/>
      <c r="K8" s="285" t="s">
        <v>252</v>
      </c>
      <c r="L8" s="285" t="s">
        <v>253</v>
      </c>
      <c r="M8" s="362"/>
      <c r="N8" s="363"/>
      <c r="O8" s="363"/>
      <c r="P8" s="363"/>
      <c r="Q8" s="363"/>
      <c r="R8" s="364"/>
      <c r="S8" s="351"/>
      <c r="T8" s="286"/>
    </row>
    <row r="9" spans="1:20" s="294" customFormat="1" ht="33" customHeight="1" x14ac:dyDescent="0.3">
      <c r="A9" s="289"/>
      <c r="B9" s="285"/>
      <c r="C9" s="290" t="s">
        <v>254</v>
      </c>
      <c r="D9" s="290"/>
      <c r="E9" s="290"/>
      <c r="F9" s="290"/>
      <c r="G9" s="290"/>
      <c r="H9" s="290"/>
      <c r="I9" s="291"/>
      <c r="J9" s="292"/>
      <c r="K9" s="310">
        <f>K10</f>
        <v>82060</v>
      </c>
      <c r="L9" s="310">
        <f t="shared" ref="L9:M9" si="0">L10</f>
        <v>82060</v>
      </c>
      <c r="M9" s="310">
        <f t="shared" si="0"/>
        <v>82060</v>
      </c>
      <c r="N9" s="310">
        <f t="shared" ref="N9" si="1">N11+N16</f>
        <v>16575</v>
      </c>
      <c r="O9" s="310"/>
      <c r="P9" s="310"/>
      <c r="Q9" s="310"/>
      <c r="R9" s="310"/>
      <c r="S9" s="293"/>
    </row>
    <row r="10" spans="1:20" s="294" customFormat="1" ht="51" customHeight="1" x14ac:dyDescent="0.3">
      <c r="A10" s="289"/>
      <c r="B10" s="285"/>
      <c r="C10" s="309" t="s">
        <v>315</v>
      </c>
      <c r="D10" s="290"/>
      <c r="E10" s="290"/>
      <c r="F10" s="307"/>
      <c r="G10" s="290"/>
      <c r="H10" s="290"/>
      <c r="I10" s="308"/>
      <c r="J10" s="292"/>
      <c r="K10" s="310">
        <f>K11+K16</f>
        <v>82060</v>
      </c>
      <c r="L10" s="310">
        <f>L11+L16</f>
        <v>82060</v>
      </c>
      <c r="M10" s="310">
        <f>M11+M16</f>
        <v>82060</v>
      </c>
      <c r="N10" s="310"/>
      <c r="O10" s="310"/>
      <c r="P10" s="310"/>
      <c r="Q10" s="310"/>
      <c r="R10" s="310"/>
      <c r="S10" s="293"/>
    </row>
    <row r="11" spans="1:20" s="294" customFormat="1" ht="33" customHeight="1" x14ac:dyDescent="0.3">
      <c r="A11" s="289"/>
      <c r="B11" s="285" t="s">
        <v>45</v>
      </c>
      <c r="C11" s="309" t="s">
        <v>267</v>
      </c>
      <c r="D11" s="290"/>
      <c r="E11" s="290"/>
      <c r="F11" s="307"/>
      <c r="G11" s="290"/>
      <c r="H11" s="290"/>
      <c r="I11" s="308"/>
      <c r="J11" s="292"/>
      <c r="K11" s="292">
        <f>SUM(K12:K15)</f>
        <v>19500</v>
      </c>
      <c r="L11" s="292">
        <f>SUM(L12:L15)</f>
        <v>19500</v>
      </c>
      <c r="M11" s="292">
        <f>SUM(M12:M15)</f>
        <v>19500</v>
      </c>
      <c r="N11" s="292">
        <f>SUM(N12:N15)</f>
        <v>16575</v>
      </c>
      <c r="O11" s="292"/>
      <c r="P11" s="292"/>
      <c r="Q11" s="292"/>
      <c r="R11" s="292"/>
      <c r="S11" s="293"/>
    </row>
    <row r="12" spans="1:20" s="294" customFormat="1" ht="114" customHeight="1" x14ac:dyDescent="0.3">
      <c r="A12" s="289"/>
      <c r="B12" s="284">
        <v>1</v>
      </c>
      <c r="C12" s="295" t="s">
        <v>257</v>
      </c>
      <c r="D12" s="296" t="s">
        <v>258</v>
      </c>
      <c r="E12" s="296" t="s">
        <v>261</v>
      </c>
      <c r="F12" s="297" t="s">
        <v>297</v>
      </c>
      <c r="G12" s="296" t="s">
        <v>281</v>
      </c>
      <c r="H12" s="296"/>
      <c r="I12" s="298" t="s">
        <v>256</v>
      </c>
      <c r="J12" s="311" t="s">
        <v>288</v>
      </c>
      <c r="K12" s="299">
        <v>4200</v>
      </c>
      <c r="L12" s="299">
        <v>4200</v>
      </c>
      <c r="M12" s="299">
        <f>SUM(N12:R12)</f>
        <v>4200</v>
      </c>
      <c r="N12" s="299">
        <v>3680</v>
      </c>
      <c r="O12" s="299">
        <f>L12-N12</f>
        <v>520</v>
      </c>
      <c r="P12" s="299"/>
      <c r="Q12" s="299"/>
      <c r="R12" s="299"/>
      <c r="S12" s="300" t="s">
        <v>255</v>
      </c>
    </row>
    <row r="13" spans="1:20" s="294" customFormat="1" ht="138.75" customHeight="1" x14ac:dyDescent="0.3">
      <c r="A13" s="289"/>
      <c r="B13" s="284">
        <v>2</v>
      </c>
      <c r="C13" s="295" t="s">
        <v>259</v>
      </c>
      <c r="D13" s="296" t="s">
        <v>260</v>
      </c>
      <c r="E13" s="296" t="s">
        <v>262</v>
      </c>
      <c r="F13" s="297" t="s">
        <v>298</v>
      </c>
      <c r="G13" s="296" t="s">
        <v>278</v>
      </c>
      <c r="H13" s="296"/>
      <c r="I13" s="298" t="s">
        <v>256</v>
      </c>
      <c r="J13" s="311" t="s">
        <v>289</v>
      </c>
      <c r="K13" s="299">
        <v>5600</v>
      </c>
      <c r="L13" s="299">
        <v>5600</v>
      </c>
      <c r="M13" s="299">
        <f>SUM(N13:R13)</f>
        <v>5600</v>
      </c>
      <c r="N13" s="299">
        <v>4595</v>
      </c>
      <c r="O13" s="299">
        <v>1005</v>
      </c>
      <c r="P13" s="299"/>
      <c r="Q13" s="299"/>
      <c r="R13" s="299"/>
      <c r="S13" s="300"/>
    </row>
    <row r="14" spans="1:20" s="294" customFormat="1" ht="164.25" customHeight="1" x14ac:dyDescent="0.3">
      <c r="A14" s="289"/>
      <c r="B14" s="284">
        <v>3</v>
      </c>
      <c r="C14" s="295" t="s">
        <v>263</v>
      </c>
      <c r="D14" s="296" t="s">
        <v>264</v>
      </c>
      <c r="E14" s="296" t="s">
        <v>265</v>
      </c>
      <c r="F14" s="297" t="s">
        <v>299</v>
      </c>
      <c r="G14" s="296" t="s">
        <v>279</v>
      </c>
      <c r="H14" s="296"/>
      <c r="I14" s="298" t="s">
        <v>256</v>
      </c>
      <c r="J14" s="311" t="s">
        <v>290</v>
      </c>
      <c r="K14" s="299">
        <v>3200</v>
      </c>
      <c r="L14" s="299">
        <v>3200</v>
      </c>
      <c r="M14" s="299">
        <f>SUM(N14:R14)</f>
        <v>3200</v>
      </c>
      <c r="N14" s="299">
        <v>2800</v>
      </c>
      <c r="O14" s="299">
        <f>L14-N14</f>
        <v>400</v>
      </c>
      <c r="P14" s="299"/>
      <c r="Q14" s="299"/>
      <c r="R14" s="299"/>
      <c r="S14" s="300"/>
    </row>
    <row r="15" spans="1:20" s="320" customFormat="1" ht="123.75" customHeight="1" x14ac:dyDescent="0.3">
      <c r="A15" s="312"/>
      <c r="B15" s="313">
        <v>4</v>
      </c>
      <c r="C15" s="295" t="s">
        <v>266</v>
      </c>
      <c r="D15" s="314" t="s">
        <v>264</v>
      </c>
      <c r="E15" s="314" t="s">
        <v>265</v>
      </c>
      <c r="F15" s="315" t="s">
        <v>304</v>
      </c>
      <c r="G15" s="314" t="s">
        <v>280</v>
      </c>
      <c r="H15" s="314"/>
      <c r="I15" s="316" t="s">
        <v>256</v>
      </c>
      <c r="J15" s="317" t="s">
        <v>291</v>
      </c>
      <c r="K15" s="318">
        <v>6500</v>
      </c>
      <c r="L15" s="318">
        <v>6500</v>
      </c>
      <c r="M15" s="318">
        <f>SUM(N15:R15)</f>
        <v>6500</v>
      </c>
      <c r="N15" s="318">
        <v>5500</v>
      </c>
      <c r="O15" s="318">
        <f>L15-N15</f>
        <v>1000</v>
      </c>
      <c r="P15" s="318"/>
      <c r="Q15" s="318"/>
      <c r="R15" s="318"/>
      <c r="S15" s="319"/>
    </row>
    <row r="16" spans="1:20" s="294" customFormat="1" ht="40.5" customHeight="1" x14ac:dyDescent="0.3">
      <c r="A16" s="289"/>
      <c r="B16" s="285" t="s">
        <v>47</v>
      </c>
      <c r="C16" s="309" t="s">
        <v>268</v>
      </c>
      <c r="D16" s="290"/>
      <c r="E16" s="290"/>
      <c r="F16" s="307"/>
      <c r="G16" s="290"/>
      <c r="H16" s="290"/>
      <c r="I16" s="308"/>
      <c r="J16" s="292"/>
      <c r="K16" s="292">
        <f>SUM(K17:K22)</f>
        <v>62560</v>
      </c>
      <c r="L16" s="292">
        <f>SUM(L17:L22)</f>
        <v>62560</v>
      </c>
      <c r="M16" s="292">
        <f>SUM(M17:M22)</f>
        <v>62560</v>
      </c>
      <c r="N16" s="292">
        <f t="shared" ref="N16:R16" si="2">SUM(N17:N22)</f>
        <v>0</v>
      </c>
      <c r="O16" s="292">
        <f t="shared" si="2"/>
        <v>43792</v>
      </c>
      <c r="P16" s="292">
        <f t="shared" si="2"/>
        <v>18768</v>
      </c>
      <c r="Q16" s="292">
        <f t="shared" si="2"/>
        <v>0</v>
      </c>
      <c r="R16" s="292">
        <f t="shared" si="2"/>
        <v>0</v>
      </c>
      <c r="S16" s="293"/>
    </row>
    <row r="17" spans="1:19" s="294" customFormat="1" ht="172.5" customHeight="1" x14ac:dyDescent="0.3">
      <c r="A17" s="289"/>
      <c r="B17" s="284">
        <v>1</v>
      </c>
      <c r="C17" s="295" t="s">
        <v>269</v>
      </c>
      <c r="D17" s="296" t="s">
        <v>264</v>
      </c>
      <c r="E17" s="296" t="s">
        <v>308</v>
      </c>
      <c r="F17" s="297" t="s">
        <v>300</v>
      </c>
      <c r="G17" s="296" t="s">
        <v>286</v>
      </c>
      <c r="H17" s="296"/>
      <c r="I17" s="298" t="s">
        <v>292</v>
      </c>
      <c r="J17" s="306"/>
      <c r="K17" s="299">
        <v>7000</v>
      </c>
      <c r="L17" s="299">
        <v>7000</v>
      </c>
      <c r="M17" s="299">
        <f t="shared" ref="M17:M22" si="3">SUM(N17:R17)</f>
        <v>7000</v>
      </c>
      <c r="N17" s="299"/>
      <c r="O17" s="299">
        <f t="shared" ref="O17:O19" si="4">L17*70%</f>
        <v>4900</v>
      </c>
      <c r="P17" s="299">
        <f t="shared" ref="P17:P19" si="5">+L17*30%</f>
        <v>2100</v>
      </c>
      <c r="Q17" s="299"/>
      <c r="R17" s="299"/>
      <c r="S17" s="300"/>
    </row>
    <row r="18" spans="1:19" s="294" customFormat="1" ht="152.25" customHeight="1" x14ac:dyDescent="0.3">
      <c r="A18" s="289"/>
      <c r="B18" s="284">
        <v>2</v>
      </c>
      <c r="C18" s="295" t="s">
        <v>270</v>
      </c>
      <c r="D18" s="296" t="s">
        <v>264</v>
      </c>
      <c r="E18" s="296" t="s">
        <v>310</v>
      </c>
      <c r="F18" s="297" t="s">
        <v>301</v>
      </c>
      <c r="G18" s="296" t="s">
        <v>287</v>
      </c>
      <c r="H18" s="296"/>
      <c r="I18" s="298" t="s">
        <v>292</v>
      </c>
      <c r="J18" s="306"/>
      <c r="K18" s="299">
        <v>7500</v>
      </c>
      <c r="L18" s="299">
        <v>7500</v>
      </c>
      <c r="M18" s="299">
        <f t="shared" si="3"/>
        <v>7500</v>
      </c>
      <c r="N18" s="299"/>
      <c r="O18" s="299">
        <f t="shared" si="4"/>
        <v>5250</v>
      </c>
      <c r="P18" s="299">
        <f t="shared" si="5"/>
        <v>2250</v>
      </c>
      <c r="Q18" s="299"/>
      <c r="R18" s="299"/>
      <c r="S18" s="300"/>
    </row>
    <row r="19" spans="1:19" s="294" customFormat="1" ht="139.5" customHeight="1" x14ac:dyDescent="0.3">
      <c r="A19" s="289"/>
      <c r="B19" s="284">
        <v>3</v>
      </c>
      <c r="C19" s="295" t="s">
        <v>271</v>
      </c>
      <c r="D19" s="296" t="s">
        <v>264</v>
      </c>
      <c r="E19" s="296" t="s">
        <v>311</v>
      </c>
      <c r="F19" s="297" t="s">
        <v>312</v>
      </c>
      <c r="G19" s="296" t="s">
        <v>272</v>
      </c>
      <c r="H19" s="296"/>
      <c r="I19" s="298" t="s">
        <v>293</v>
      </c>
      <c r="J19" s="306"/>
      <c r="K19" s="299">
        <v>15500</v>
      </c>
      <c r="L19" s="299">
        <v>15500</v>
      </c>
      <c r="M19" s="299">
        <f t="shared" si="3"/>
        <v>15500</v>
      </c>
      <c r="N19" s="299"/>
      <c r="O19" s="299">
        <f t="shared" si="4"/>
        <v>10850</v>
      </c>
      <c r="P19" s="299">
        <f t="shared" si="5"/>
        <v>4650</v>
      </c>
      <c r="Q19" s="299"/>
      <c r="R19" s="299"/>
      <c r="S19" s="300"/>
    </row>
    <row r="20" spans="1:19" s="294" customFormat="1" ht="132" customHeight="1" x14ac:dyDescent="0.3">
      <c r="A20" s="289"/>
      <c r="B20" s="284">
        <v>4</v>
      </c>
      <c r="C20" s="295" t="s">
        <v>284</v>
      </c>
      <c r="D20" s="296" t="s">
        <v>264</v>
      </c>
      <c r="E20" s="296" t="s">
        <v>313</v>
      </c>
      <c r="F20" s="297" t="s">
        <v>302</v>
      </c>
      <c r="G20" s="296" t="s">
        <v>285</v>
      </c>
      <c r="H20" s="296"/>
      <c r="I20" s="298" t="s">
        <v>294</v>
      </c>
      <c r="J20" s="306"/>
      <c r="K20" s="299">
        <f>11700-425+1285</f>
        <v>12560</v>
      </c>
      <c r="L20" s="299">
        <f>11700-425+1285</f>
        <v>12560</v>
      </c>
      <c r="M20" s="299">
        <f>11700-425+1285</f>
        <v>12560</v>
      </c>
      <c r="N20" s="299"/>
      <c r="O20" s="299">
        <f>L20*70%</f>
        <v>8792</v>
      </c>
      <c r="P20" s="299">
        <f>+L20*30%</f>
        <v>3768</v>
      </c>
      <c r="Q20" s="299"/>
      <c r="R20" s="299"/>
      <c r="S20" s="300"/>
    </row>
    <row r="21" spans="1:19" s="320" customFormat="1" ht="153.75" customHeight="1" x14ac:dyDescent="0.3">
      <c r="A21" s="312"/>
      <c r="B21" s="313">
        <v>5</v>
      </c>
      <c r="C21" s="322" t="s">
        <v>273</v>
      </c>
      <c r="D21" s="314" t="s">
        <v>264</v>
      </c>
      <c r="E21" s="314" t="s">
        <v>314</v>
      </c>
      <c r="F21" s="315" t="s">
        <v>303</v>
      </c>
      <c r="G21" s="314" t="s">
        <v>274</v>
      </c>
      <c r="H21" s="314"/>
      <c r="I21" s="316" t="s">
        <v>295</v>
      </c>
      <c r="J21" s="321"/>
      <c r="K21" s="318">
        <v>10000</v>
      </c>
      <c r="L21" s="318">
        <v>10000</v>
      </c>
      <c r="M21" s="318">
        <f t="shared" si="3"/>
        <v>10000</v>
      </c>
      <c r="N21" s="318"/>
      <c r="O21" s="318">
        <f>L21*70%</f>
        <v>7000</v>
      </c>
      <c r="P21" s="318">
        <f>+L21*30%</f>
        <v>3000</v>
      </c>
      <c r="Q21" s="318"/>
      <c r="R21" s="318"/>
      <c r="S21" s="323"/>
    </row>
    <row r="22" spans="1:19" s="320" customFormat="1" ht="132" customHeight="1" x14ac:dyDescent="0.3">
      <c r="A22" s="312"/>
      <c r="B22" s="313">
        <v>6</v>
      </c>
      <c r="C22" s="295" t="s">
        <v>276</v>
      </c>
      <c r="D22" s="314" t="s">
        <v>264</v>
      </c>
      <c r="E22" s="314" t="s">
        <v>275</v>
      </c>
      <c r="F22" s="315" t="s">
        <v>303</v>
      </c>
      <c r="G22" s="314" t="s">
        <v>277</v>
      </c>
      <c r="H22" s="314"/>
      <c r="I22" s="316" t="s">
        <v>295</v>
      </c>
      <c r="J22" s="321"/>
      <c r="K22" s="318">
        <v>10000</v>
      </c>
      <c r="L22" s="318">
        <v>10000</v>
      </c>
      <c r="M22" s="318">
        <f t="shared" si="3"/>
        <v>10000</v>
      </c>
      <c r="N22" s="318"/>
      <c r="O22" s="318">
        <f>L22*70%</f>
        <v>7000</v>
      </c>
      <c r="P22" s="318">
        <f>+L22*30%</f>
        <v>3000</v>
      </c>
      <c r="Q22" s="318"/>
      <c r="R22" s="318"/>
      <c r="S22" s="319"/>
    </row>
    <row r="23" spans="1:19" x14ac:dyDescent="0.3">
      <c r="K23" s="280"/>
      <c r="L23" s="280"/>
      <c r="M23" s="303"/>
      <c r="N23" s="303"/>
      <c r="O23" s="303"/>
      <c r="P23" s="303"/>
      <c r="Q23" s="303"/>
      <c r="R23" s="303"/>
      <c r="S23" s="280"/>
    </row>
    <row r="24" spans="1:19" x14ac:dyDescent="0.3">
      <c r="K24" s="280"/>
      <c r="L24" s="280"/>
      <c r="M24" s="303"/>
      <c r="N24" s="303"/>
      <c r="O24" s="303"/>
      <c r="P24" s="303"/>
      <c r="Q24" s="303"/>
      <c r="R24" s="303"/>
      <c r="S24" s="280"/>
    </row>
    <row r="25" spans="1:19" x14ac:dyDescent="0.3">
      <c r="K25" s="280"/>
      <c r="L25" s="280"/>
      <c r="M25" s="303"/>
      <c r="N25" s="303"/>
      <c r="O25" s="303"/>
      <c r="P25" s="303"/>
      <c r="Q25" s="303"/>
      <c r="R25" s="303"/>
      <c r="S25" s="280"/>
    </row>
    <row r="26" spans="1:19" x14ac:dyDescent="0.3">
      <c r="K26" s="280"/>
      <c r="L26" s="280"/>
      <c r="M26" s="303"/>
      <c r="N26" s="303"/>
      <c r="O26" s="303"/>
      <c r="P26" s="303"/>
      <c r="Q26" s="303"/>
      <c r="R26" s="303"/>
      <c r="S26" s="280"/>
    </row>
    <row r="27" spans="1:19" x14ac:dyDescent="0.3">
      <c r="K27" s="280"/>
      <c r="L27" s="280"/>
      <c r="M27" s="303"/>
      <c r="N27" s="303"/>
      <c r="O27" s="303"/>
      <c r="P27" s="303"/>
      <c r="Q27" s="303"/>
      <c r="R27" s="303"/>
      <c r="S27" s="280"/>
    </row>
    <row r="28" spans="1:19" x14ac:dyDescent="0.3">
      <c r="K28" s="280"/>
      <c r="L28" s="280"/>
      <c r="M28" s="303"/>
      <c r="N28" s="303"/>
      <c r="O28" s="303"/>
      <c r="P28" s="303"/>
      <c r="Q28" s="303"/>
      <c r="R28" s="303"/>
      <c r="S28" s="280"/>
    </row>
    <row r="29" spans="1:19" x14ac:dyDescent="0.3">
      <c r="K29" s="280"/>
      <c r="L29" s="280"/>
      <c r="M29" s="303"/>
      <c r="N29" s="303"/>
      <c r="O29" s="303"/>
      <c r="P29" s="303"/>
      <c r="Q29" s="303"/>
      <c r="R29" s="303"/>
      <c r="S29" s="280"/>
    </row>
    <row r="30" spans="1:19" x14ac:dyDescent="0.3">
      <c r="K30" s="280"/>
      <c r="L30" s="280"/>
      <c r="M30" s="303"/>
      <c r="N30" s="303"/>
      <c r="O30" s="303"/>
      <c r="P30" s="303"/>
      <c r="Q30" s="303"/>
      <c r="R30" s="303"/>
      <c r="S30" s="280"/>
    </row>
    <row r="31" spans="1:19" x14ac:dyDescent="0.3">
      <c r="K31" s="280"/>
      <c r="L31" s="280"/>
      <c r="M31" s="303"/>
      <c r="N31" s="303"/>
      <c r="O31" s="303"/>
      <c r="P31" s="303"/>
      <c r="Q31" s="303"/>
      <c r="R31" s="303"/>
      <c r="S31" s="280"/>
    </row>
    <row r="32" spans="1:19" x14ac:dyDescent="0.3">
      <c r="K32" s="280"/>
      <c r="L32" s="280"/>
      <c r="M32" s="303"/>
      <c r="N32" s="303"/>
      <c r="O32" s="303"/>
      <c r="P32" s="303"/>
      <c r="Q32" s="303"/>
      <c r="R32" s="303"/>
      <c r="S32" s="280"/>
    </row>
    <row r="33" spans="11:19" x14ac:dyDescent="0.3">
      <c r="K33" s="280"/>
      <c r="L33" s="280"/>
      <c r="M33" s="303"/>
      <c r="N33" s="303"/>
      <c r="O33" s="303"/>
      <c r="P33" s="303"/>
      <c r="Q33" s="303"/>
      <c r="R33" s="303"/>
      <c r="S33" s="280"/>
    </row>
    <row r="34" spans="11:19" x14ac:dyDescent="0.3">
      <c r="K34" s="280"/>
      <c r="L34" s="280"/>
      <c r="M34" s="303"/>
      <c r="N34" s="303"/>
      <c r="O34" s="303"/>
      <c r="P34" s="303"/>
      <c r="Q34" s="303"/>
      <c r="R34" s="303"/>
      <c r="S34" s="280"/>
    </row>
    <row r="35" spans="11:19" x14ac:dyDescent="0.3">
      <c r="K35" s="280"/>
      <c r="L35" s="280"/>
      <c r="M35" s="303"/>
      <c r="N35" s="303"/>
      <c r="O35" s="303"/>
      <c r="P35" s="303"/>
      <c r="Q35" s="303"/>
      <c r="R35" s="303"/>
      <c r="S35" s="280"/>
    </row>
    <row r="36" spans="11:19" x14ac:dyDescent="0.3">
      <c r="K36" s="280"/>
      <c r="L36" s="280"/>
      <c r="M36" s="303"/>
      <c r="N36" s="303"/>
      <c r="O36" s="303"/>
      <c r="P36" s="303"/>
      <c r="Q36" s="303"/>
      <c r="R36" s="303"/>
      <c r="S36" s="280"/>
    </row>
    <row r="37" spans="11:19" x14ac:dyDescent="0.3">
      <c r="K37" s="280"/>
      <c r="L37" s="280"/>
      <c r="M37" s="303"/>
      <c r="N37" s="303"/>
      <c r="O37" s="303"/>
      <c r="P37" s="303"/>
      <c r="Q37" s="303"/>
      <c r="R37" s="303"/>
      <c r="S37" s="280"/>
    </row>
    <row r="38" spans="11:19" x14ac:dyDescent="0.3">
      <c r="K38" s="280"/>
      <c r="L38" s="280"/>
      <c r="M38" s="303"/>
      <c r="N38" s="303"/>
      <c r="O38" s="303"/>
      <c r="P38" s="303"/>
      <c r="Q38" s="303"/>
      <c r="R38" s="303"/>
      <c r="S38" s="280"/>
    </row>
    <row r="39" spans="11:19" x14ac:dyDescent="0.3">
      <c r="K39" s="280"/>
      <c r="L39" s="280"/>
      <c r="M39" s="303"/>
      <c r="N39" s="303"/>
      <c r="O39" s="303"/>
      <c r="P39" s="303"/>
      <c r="Q39" s="303"/>
      <c r="R39" s="303"/>
      <c r="S39" s="280"/>
    </row>
    <row r="40" spans="11:19" x14ac:dyDescent="0.3">
      <c r="K40" s="280"/>
      <c r="L40" s="280"/>
      <c r="M40" s="303"/>
      <c r="N40" s="303"/>
      <c r="O40" s="303"/>
      <c r="P40" s="303"/>
      <c r="Q40" s="303"/>
      <c r="R40" s="303"/>
      <c r="S40" s="280"/>
    </row>
    <row r="41" spans="11:19" x14ac:dyDescent="0.3">
      <c r="K41" s="280"/>
      <c r="L41" s="280"/>
      <c r="M41" s="303"/>
      <c r="N41" s="303"/>
      <c r="O41" s="303"/>
      <c r="P41" s="303"/>
      <c r="Q41" s="303"/>
      <c r="R41" s="303"/>
      <c r="S41" s="280"/>
    </row>
    <row r="42" spans="11:19" x14ac:dyDescent="0.3">
      <c r="K42" s="280"/>
      <c r="L42" s="280"/>
      <c r="M42" s="303"/>
      <c r="N42" s="303"/>
      <c r="O42" s="303"/>
      <c r="P42" s="303"/>
      <c r="Q42" s="303"/>
      <c r="R42" s="303"/>
      <c r="S42" s="280"/>
    </row>
    <row r="43" spans="11:19" x14ac:dyDescent="0.3">
      <c r="K43" s="280"/>
      <c r="L43" s="280"/>
      <c r="M43" s="303"/>
      <c r="N43" s="303"/>
      <c r="O43" s="303"/>
      <c r="P43" s="303"/>
      <c r="Q43" s="303"/>
      <c r="R43" s="303"/>
      <c r="S43" s="280"/>
    </row>
    <row r="44" spans="11:19" x14ac:dyDescent="0.3">
      <c r="K44" s="280"/>
      <c r="L44" s="280"/>
      <c r="M44" s="303"/>
      <c r="N44" s="303"/>
      <c r="O44" s="303"/>
      <c r="P44" s="303"/>
      <c r="Q44" s="303"/>
      <c r="R44" s="303"/>
      <c r="S44" s="280"/>
    </row>
    <row r="45" spans="11:19" x14ac:dyDescent="0.3">
      <c r="K45" s="280"/>
      <c r="L45" s="280"/>
      <c r="M45" s="303"/>
      <c r="N45" s="303"/>
      <c r="O45" s="303"/>
      <c r="P45" s="303"/>
      <c r="Q45" s="303"/>
      <c r="R45" s="303"/>
      <c r="S45" s="280"/>
    </row>
    <row r="46" spans="11:19" x14ac:dyDescent="0.3">
      <c r="K46" s="280"/>
      <c r="L46" s="280"/>
      <c r="M46" s="303"/>
      <c r="N46" s="303"/>
      <c r="O46" s="303"/>
      <c r="P46" s="303"/>
      <c r="Q46" s="303"/>
      <c r="R46" s="303"/>
      <c r="S46" s="280"/>
    </row>
    <row r="47" spans="11:19" x14ac:dyDescent="0.3">
      <c r="K47" s="280"/>
      <c r="L47" s="280"/>
      <c r="M47" s="303"/>
      <c r="N47" s="303"/>
      <c r="O47" s="303"/>
      <c r="P47" s="303"/>
      <c r="Q47" s="303"/>
      <c r="R47" s="303"/>
      <c r="S47" s="280"/>
    </row>
    <row r="48" spans="11:19" x14ac:dyDescent="0.3">
      <c r="K48" s="280"/>
      <c r="L48" s="280"/>
      <c r="M48" s="303"/>
      <c r="N48" s="303"/>
      <c r="O48" s="303"/>
      <c r="P48" s="303"/>
      <c r="Q48" s="303"/>
      <c r="R48" s="303"/>
      <c r="S48" s="280"/>
    </row>
    <row r="49" spans="11:19" x14ac:dyDescent="0.3">
      <c r="K49" s="280"/>
      <c r="L49" s="280"/>
      <c r="M49" s="303"/>
      <c r="N49" s="303"/>
      <c r="O49" s="303"/>
      <c r="P49" s="303"/>
      <c r="Q49" s="303"/>
      <c r="R49" s="303"/>
      <c r="S49" s="280"/>
    </row>
    <row r="50" spans="11:19" x14ac:dyDescent="0.3">
      <c r="K50" s="280"/>
      <c r="L50" s="280"/>
      <c r="M50" s="303"/>
      <c r="N50" s="303"/>
      <c r="O50" s="303"/>
      <c r="P50" s="303"/>
      <c r="Q50" s="303"/>
      <c r="R50" s="303"/>
      <c r="S50" s="280"/>
    </row>
    <row r="51" spans="11:19" x14ac:dyDescent="0.3">
      <c r="K51" s="280"/>
      <c r="L51" s="280"/>
      <c r="M51" s="303"/>
      <c r="N51" s="303"/>
      <c r="O51" s="303"/>
      <c r="P51" s="303"/>
      <c r="Q51" s="303"/>
      <c r="R51" s="303"/>
      <c r="S51" s="280"/>
    </row>
    <row r="52" spans="11:19" x14ac:dyDescent="0.3">
      <c r="K52" s="280"/>
      <c r="L52" s="280"/>
      <c r="M52" s="303"/>
      <c r="N52" s="303"/>
      <c r="O52" s="303"/>
      <c r="P52" s="303"/>
      <c r="Q52" s="303"/>
      <c r="R52" s="303"/>
      <c r="S52" s="280"/>
    </row>
    <row r="53" spans="11:19" x14ac:dyDescent="0.3">
      <c r="K53" s="280"/>
      <c r="L53" s="280"/>
      <c r="M53" s="303"/>
      <c r="N53" s="303"/>
      <c r="O53" s="303"/>
      <c r="P53" s="303"/>
      <c r="Q53" s="303"/>
      <c r="R53" s="303"/>
      <c r="S53" s="280"/>
    </row>
    <row r="54" spans="11:19" x14ac:dyDescent="0.3">
      <c r="K54" s="280"/>
      <c r="L54" s="280"/>
      <c r="M54" s="303"/>
      <c r="N54" s="303"/>
      <c r="O54" s="303"/>
      <c r="P54" s="303"/>
      <c r="Q54" s="303"/>
      <c r="R54" s="303"/>
      <c r="S54" s="280"/>
    </row>
    <row r="55" spans="11:19" x14ac:dyDescent="0.3">
      <c r="K55" s="280"/>
      <c r="L55" s="280"/>
      <c r="M55" s="303"/>
      <c r="N55" s="303"/>
      <c r="O55" s="303"/>
      <c r="P55" s="303"/>
      <c r="Q55" s="303"/>
      <c r="R55" s="303"/>
      <c r="S55" s="280"/>
    </row>
    <row r="56" spans="11:19" x14ac:dyDescent="0.3">
      <c r="K56" s="280"/>
      <c r="L56" s="280"/>
      <c r="M56" s="303"/>
      <c r="N56" s="303"/>
      <c r="O56" s="303"/>
      <c r="P56" s="303"/>
      <c r="Q56" s="303"/>
      <c r="R56" s="303"/>
      <c r="S56" s="280"/>
    </row>
    <row r="57" spans="11:19" x14ac:dyDescent="0.3">
      <c r="K57" s="280"/>
      <c r="L57" s="280"/>
      <c r="M57" s="303"/>
      <c r="N57" s="303"/>
      <c r="O57" s="303"/>
      <c r="P57" s="303"/>
      <c r="Q57" s="303"/>
      <c r="R57" s="303"/>
      <c r="S57" s="280"/>
    </row>
    <row r="58" spans="11:19" x14ac:dyDescent="0.3">
      <c r="K58" s="280"/>
      <c r="L58" s="280"/>
      <c r="M58" s="303"/>
      <c r="N58" s="303"/>
      <c r="O58" s="303"/>
      <c r="P58" s="303"/>
      <c r="Q58" s="303"/>
      <c r="R58" s="303"/>
      <c r="S58" s="280"/>
    </row>
    <row r="59" spans="11:19" x14ac:dyDescent="0.3">
      <c r="K59" s="280"/>
      <c r="L59" s="280"/>
      <c r="M59" s="303"/>
      <c r="N59" s="303"/>
      <c r="O59" s="303"/>
      <c r="P59" s="303"/>
      <c r="Q59" s="303"/>
      <c r="R59" s="303"/>
      <c r="S59" s="280"/>
    </row>
    <row r="60" spans="11:19" x14ac:dyDescent="0.3">
      <c r="K60" s="280"/>
      <c r="L60" s="280"/>
      <c r="M60" s="303"/>
      <c r="N60" s="303"/>
      <c r="O60" s="303"/>
      <c r="P60" s="303"/>
      <c r="Q60" s="303"/>
      <c r="R60" s="303"/>
      <c r="S60" s="280"/>
    </row>
    <row r="61" spans="11:19" x14ac:dyDescent="0.3">
      <c r="K61" s="280"/>
      <c r="L61" s="280"/>
      <c r="M61" s="303"/>
      <c r="N61" s="303"/>
      <c r="O61" s="303"/>
      <c r="P61" s="303"/>
      <c r="Q61" s="303"/>
      <c r="R61" s="303"/>
      <c r="S61" s="280"/>
    </row>
    <row r="62" spans="11:19" x14ac:dyDescent="0.3">
      <c r="K62" s="280"/>
      <c r="L62" s="280"/>
      <c r="M62" s="303"/>
      <c r="N62" s="303"/>
      <c r="O62" s="303"/>
      <c r="P62" s="303"/>
      <c r="Q62" s="303"/>
      <c r="R62" s="303"/>
      <c r="S62" s="280"/>
    </row>
    <row r="63" spans="11:19" x14ac:dyDescent="0.3">
      <c r="K63" s="280"/>
      <c r="L63" s="280"/>
      <c r="M63" s="303"/>
      <c r="N63" s="303"/>
      <c r="O63" s="303"/>
      <c r="P63" s="303"/>
      <c r="Q63" s="303"/>
      <c r="R63" s="303"/>
      <c r="S63" s="280"/>
    </row>
    <row r="64" spans="11:19" x14ac:dyDescent="0.3">
      <c r="K64" s="280"/>
      <c r="L64" s="280"/>
      <c r="M64" s="303"/>
      <c r="N64" s="303"/>
      <c r="O64" s="303"/>
      <c r="P64" s="303"/>
      <c r="Q64" s="303"/>
      <c r="R64" s="303"/>
      <c r="S64" s="280"/>
    </row>
    <row r="65" spans="11:19" x14ac:dyDescent="0.3">
      <c r="K65" s="280"/>
      <c r="L65" s="280"/>
      <c r="M65" s="303"/>
      <c r="N65" s="303"/>
      <c r="O65" s="303"/>
      <c r="P65" s="303"/>
      <c r="Q65" s="303"/>
      <c r="R65" s="303"/>
      <c r="S65" s="280"/>
    </row>
    <row r="66" spans="11:19" x14ac:dyDescent="0.3">
      <c r="K66" s="280"/>
      <c r="L66" s="280"/>
      <c r="M66" s="303"/>
      <c r="N66" s="303"/>
      <c r="O66" s="303"/>
      <c r="P66" s="303"/>
      <c r="Q66" s="303"/>
      <c r="R66" s="303"/>
      <c r="S66" s="280"/>
    </row>
    <row r="67" spans="11:19" x14ac:dyDescent="0.3">
      <c r="K67" s="280"/>
      <c r="L67" s="280"/>
      <c r="M67" s="303"/>
      <c r="N67" s="303"/>
      <c r="O67" s="303"/>
      <c r="P67" s="303"/>
      <c r="Q67" s="303"/>
      <c r="R67" s="303"/>
      <c r="S67" s="280"/>
    </row>
    <row r="68" spans="11:19" x14ac:dyDescent="0.3">
      <c r="K68" s="280"/>
      <c r="L68" s="280"/>
      <c r="M68" s="303"/>
      <c r="N68" s="303"/>
      <c r="O68" s="303"/>
      <c r="P68" s="303"/>
      <c r="Q68" s="303"/>
      <c r="R68" s="303"/>
      <c r="S68" s="280"/>
    </row>
    <row r="69" spans="11:19" x14ac:dyDescent="0.3">
      <c r="K69" s="280"/>
      <c r="L69" s="280"/>
      <c r="M69" s="303"/>
      <c r="N69" s="303"/>
      <c r="O69" s="303"/>
      <c r="P69" s="303"/>
      <c r="Q69" s="303"/>
      <c r="R69" s="303"/>
      <c r="S69" s="280"/>
    </row>
    <row r="70" spans="11:19" x14ac:dyDescent="0.3">
      <c r="K70" s="280"/>
      <c r="L70" s="280"/>
      <c r="M70" s="303"/>
      <c r="N70" s="303"/>
      <c r="O70" s="303"/>
      <c r="P70" s="303"/>
      <c r="Q70" s="303"/>
      <c r="R70" s="303"/>
      <c r="S70" s="280"/>
    </row>
    <row r="71" spans="11:19" x14ac:dyDescent="0.3">
      <c r="K71" s="280"/>
      <c r="L71" s="280"/>
      <c r="M71" s="303"/>
      <c r="N71" s="303"/>
      <c r="O71" s="303"/>
      <c r="P71" s="303"/>
      <c r="Q71" s="303"/>
      <c r="R71" s="303"/>
      <c r="S71" s="280"/>
    </row>
    <row r="72" spans="11:19" x14ac:dyDescent="0.3">
      <c r="K72" s="280"/>
      <c r="L72" s="280"/>
      <c r="M72" s="303"/>
      <c r="N72" s="303"/>
      <c r="O72" s="303"/>
      <c r="P72" s="303"/>
      <c r="Q72" s="303"/>
      <c r="R72" s="303"/>
      <c r="S72" s="280"/>
    </row>
    <row r="73" spans="11:19" x14ac:dyDescent="0.3">
      <c r="K73" s="280"/>
      <c r="L73" s="280"/>
      <c r="M73" s="303"/>
      <c r="N73" s="303"/>
      <c r="O73" s="303"/>
      <c r="P73" s="303"/>
      <c r="Q73" s="303"/>
      <c r="R73" s="303"/>
      <c r="S73" s="280"/>
    </row>
    <row r="74" spans="11:19" x14ac:dyDescent="0.3">
      <c r="K74" s="280"/>
      <c r="L74" s="280"/>
      <c r="M74" s="303"/>
      <c r="N74" s="303"/>
      <c r="O74" s="303"/>
      <c r="P74" s="303"/>
      <c r="Q74" s="303"/>
      <c r="R74" s="303"/>
      <c r="S74" s="280"/>
    </row>
    <row r="75" spans="11:19" x14ac:dyDescent="0.3">
      <c r="K75" s="280"/>
      <c r="L75" s="280"/>
      <c r="M75" s="303"/>
      <c r="N75" s="303"/>
      <c r="O75" s="303"/>
      <c r="P75" s="303"/>
      <c r="Q75" s="303"/>
      <c r="R75" s="303"/>
      <c r="S75" s="280"/>
    </row>
    <row r="76" spans="11:19" x14ac:dyDescent="0.3">
      <c r="K76" s="280"/>
      <c r="L76" s="280"/>
      <c r="M76" s="303"/>
      <c r="N76" s="303"/>
      <c r="O76" s="303"/>
      <c r="P76" s="303"/>
      <c r="Q76" s="303"/>
      <c r="R76" s="303"/>
      <c r="S76" s="280"/>
    </row>
    <row r="77" spans="11:19" x14ac:dyDescent="0.3">
      <c r="K77" s="280"/>
      <c r="L77" s="280"/>
      <c r="M77" s="303"/>
      <c r="N77" s="303"/>
      <c r="O77" s="303"/>
      <c r="P77" s="303"/>
      <c r="Q77" s="303"/>
      <c r="R77" s="303"/>
      <c r="S77" s="280"/>
    </row>
    <row r="78" spans="11:19" x14ac:dyDescent="0.3">
      <c r="K78" s="280"/>
      <c r="L78" s="280"/>
      <c r="M78" s="303"/>
      <c r="N78" s="303"/>
      <c r="O78" s="303"/>
      <c r="P78" s="303"/>
      <c r="Q78" s="303"/>
      <c r="R78" s="303"/>
      <c r="S78" s="280"/>
    </row>
    <row r="79" spans="11:19" x14ac:dyDescent="0.3">
      <c r="K79" s="280"/>
      <c r="L79" s="280"/>
      <c r="M79" s="303"/>
      <c r="N79" s="303"/>
      <c r="O79" s="303"/>
      <c r="P79" s="303"/>
      <c r="Q79" s="303"/>
      <c r="R79" s="303"/>
      <c r="S79" s="280"/>
    </row>
    <row r="80" spans="11:19" x14ac:dyDescent="0.3">
      <c r="K80" s="280"/>
      <c r="L80" s="280"/>
      <c r="M80" s="303"/>
      <c r="N80" s="303"/>
      <c r="O80" s="303"/>
      <c r="P80" s="303"/>
      <c r="Q80" s="303"/>
      <c r="R80" s="303"/>
      <c r="S80" s="280"/>
    </row>
    <row r="81" spans="11:19" x14ac:dyDescent="0.3">
      <c r="K81" s="280"/>
      <c r="L81" s="280"/>
      <c r="M81" s="303"/>
      <c r="N81" s="303"/>
      <c r="O81" s="303"/>
      <c r="P81" s="303"/>
      <c r="Q81" s="303"/>
      <c r="R81" s="303"/>
      <c r="S81" s="280"/>
    </row>
    <row r="82" spans="11:19" x14ac:dyDescent="0.3">
      <c r="K82" s="280"/>
      <c r="L82" s="280"/>
      <c r="M82" s="303"/>
      <c r="N82" s="303"/>
      <c r="O82" s="303"/>
      <c r="P82" s="303"/>
      <c r="Q82" s="303"/>
      <c r="R82" s="303"/>
      <c r="S82" s="280"/>
    </row>
    <row r="83" spans="11:19" x14ac:dyDescent="0.3">
      <c r="K83" s="280"/>
      <c r="L83" s="280"/>
      <c r="M83" s="303"/>
      <c r="N83" s="303"/>
      <c r="O83" s="303"/>
      <c r="P83" s="303"/>
      <c r="Q83" s="303"/>
      <c r="R83" s="303"/>
      <c r="S83" s="280"/>
    </row>
    <row r="84" spans="11:19" x14ac:dyDescent="0.3">
      <c r="K84" s="280"/>
      <c r="L84" s="280"/>
      <c r="M84" s="303"/>
      <c r="N84" s="303"/>
      <c r="O84" s="303"/>
      <c r="P84" s="303"/>
      <c r="Q84" s="303"/>
      <c r="R84" s="303"/>
      <c r="S84" s="280"/>
    </row>
    <row r="85" spans="11:19" x14ac:dyDescent="0.3">
      <c r="K85" s="280"/>
      <c r="L85" s="280"/>
      <c r="M85" s="303"/>
      <c r="N85" s="303"/>
      <c r="O85" s="303"/>
      <c r="P85" s="303"/>
      <c r="Q85" s="303"/>
      <c r="R85" s="303"/>
      <c r="S85" s="280"/>
    </row>
    <row r="86" spans="11:19" x14ac:dyDescent="0.3">
      <c r="K86" s="280"/>
      <c r="L86" s="280"/>
      <c r="M86" s="303"/>
      <c r="N86" s="303"/>
      <c r="O86" s="303"/>
      <c r="P86" s="303"/>
      <c r="Q86" s="303"/>
      <c r="R86" s="303"/>
      <c r="S86" s="280"/>
    </row>
    <row r="87" spans="11:19" x14ac:dyDescent="0.3">
      <c r="K87" s="280"/>
      <c r="L87" s="280"/>
      <c r="M87" s="303"/>
      <c r="N87" s="303"/>
      <c r="O87" s="303"/>
      <c r="P87" s="303"/>
      <c r="Q87" s="303"/>
      <c r="R87" s="303"/>
      <c r="S87" s="280"/>
    </row>
    <row r="88" spans="11:19" x14ac:dyDescent="0.3">
      <c r="K88" s="280"/>
      <c r="L88" s="280"/>
      <c r="M88" s="303"/>
      <c r="N88" s="303"/>
      <c r="O88" s="303"/>
      <c r="P88" s="303"/>
      <c r="Q88" s="303"/>
      <c r="R88" s="303"/>
      <c r="S88" s="280"/>
    </row>
    <row r="89" spans="11:19" x14ac:dyDescent="0.3">
      <c r="K89" s="280"/>
      <c r="L89" s="280"/>
      <c r="M89" s="303"/>
      <c r="N89" s="303"/>
      <c r="O89" s="303"/>
      <c r="P89" s="303"/>
      <c r="Q89" s="303"/>
      <c r="R89" s="303"/>
      <c r="S89" s="280"/>
    </row>
    <row r="90" spans="11:19" x14ac:dyDescent="0.3">
      <c r="K90" s="280"/>
      <c r="L90" s="280"/>
      <c r="M90" s="303"/>
      <c r="N90" s="303"/>
      <c r="O90" s="303"/>
      <c r="P90" s="303"/>
      <c r="Q90" s="303"/>
      <c r="R90" s="303"/>
      <c r="S90" s="280"/>
    </row>
    <row r="91" spans="11:19" x14ac:dyDescent="0.3">
      <c r="K91" s="280"/>
      <c r="L91" s="280"/>
      <c r="M91" s="303"/>
      <c r="N91" s="303"/>
      <c r="O91" s="303"/>
      <c r="P91" s="303"/>
      <c r="Q91" s="303"/>
      <c r="R91" s="303"/>
      <c r="S91" s="280"/>
    </row>
    <row r="92" spans="11:19" x14ac:dyDescent="0.3">
      <c r="K92" s="280"/>
      <c r="L92" s="280"/>
      <c r="M92" s="303"/>
      <c r="N92" s="303"/>
      <c r="O92" s="303"/>
      <c r="P92" s="303"/>
      <c r="Q92" s="303"/>
      <c r="R92" s="303"/>
      <c r="S92" s="280"/>
    </row>
    <row r="93" spans="11:19" x14ac:dyDescent="0.3">
      <c r="K93" s="280"/>
      <c r="L93" s="280"/>
      <c r="M93" s="303"/>
      <c r="N93" s="303"/>
      <c r="O93" s="303"/>
      <c r="P93" s="303"/>
      <c r="Q93" s="303"/>
      <c r="R93" s="303"/>
      <c r="S93" s="280"/>
    </row>
    <row r="94" spans="11:19" x14ac:dyDescent="0.3">
      <c r="K94" s="280"/>
      <c r="L94" s="280"/>
      <c r="M94" s="303"/>
      <c r="N94" s="303"/>
      <c r="O94" s="303"/>
      <c r="P94" s="303"/>
      <c r="Q94" s="303"/>
      <c r="R94" s="303"/>
      <c r="S94" s="280"/>
    </row>
    <row r="95" spans="11:19" x14ac:dyDescent="0.3">
      <c r="K95" s="280"/>
      <c r="L95" s="280"/>
      <c r="M95" s="303"/>
      <c r="N95" s="303"/>
      <c r="O95" s="303"/>
      <c r="P95" s="303"/>
      <c r="Q95" s="303"/>
      <c r="R95" s="303"/>
      <c r="S95" s="280"/>
    </row>
    <row r="96" spans="11:19" x14ac:dyDescent="0.3">
      <c r="K96" s="280"/>
      <c r="L96" s="280"/>
      <c r="M96" s="303"/>
      <c r="N96" s="303"/>
      <c r="O96" s="303"/>
      <c r="P96" s="303"/>
      <c r="Q96" s="303"/>
      <c r="R96" s="303"/>
      <c r="S96" s="280"/>
    </row>
    <row r="97" spans="11:19" x14ac:dyDescent="0.3">
      <c r="K97" s="280"/>
      <c r="L97" s="280"/>
      <c r="M97" s="303"/>
      <c r="N97" s="303"/>
      <c r="O97" s="303"/>
      <c r="P97" s="303"/>
      <c r="Q97" s="303"/>
      <c r="R97" s="303"/>
      <c r="S97" s="280"/>
    </row>
    <row r="98" spans="11:19" x14ac:dyDescent="0.3">
      <c r="K98" s="280"/>
      <c r="L98" s="280"/>
      <c r="M98" s="303"/>
      <c r="N98" s="303"/>
      <c r="O98" s="303"/>
      <c r="P98" s="303"/>
      <c r="Q98" s="303"/>
      <c r="R98" s="303"/>
      <c r="S98" s="280"/>
    </row>
    <row r="99" spans="11:19" x14ac:dyDescent="0.3">
      <c r="K99" s="280"/>
      <c r="L99" s="280"/>
      <c r="M99" s="303"/>
      <c r="N99" s="303"/>
      <c r="O99" s="303"/>
      <c r="P99" s="303"/>
      <c r="Q99" s="303"/>
      <c r="R99" s="303"/>
      <c r="S99" s="280"/>
    </row>
    <row r="100" spans="11:19" x14ac:dyDescent="0.3">
      <c r="K100" s="280"/>
      <c r="L100" s="280"/>
      <c r="M100" s="303"/>
      <c r="N100" s="303"/>
      <c r="O100" s="303"/>
      <c r="P100" s="303"/>
      <c r="Q100" s="303"/>
      <c r="R100" s="303"/>
      <c r="S100" s="280"/>
    </row>
    <row r="101" spans="11:19" x14ac:dyDescent="0.3">
      <c r="K101" s="280"/>
      <c r="L101" s="280"/>
      <c r="M101" s="303"/>
      <c r="N101" s="303"/>
      <c r="O101" s="303"/>
      <c r="P101" s="303"/>
      <c r="Q101" s="303"/>
      <c r="R101" s="303"/>
      <c r="S101" s="280"/>
    </row>
    <row r="102" spans="11:19" x14ac:dyDescent="0.3">
      <c r="K102" s="280"/>
      <c r="L102" s="280"/>
      <c r="M102" s="303"/>
      <c r="N102" s="303"/>
      <c r="O102" s="303"/>
      <c r="P102" s="303"/>
      <c r="Q102" s="303"/>
      <c r="R102" s="303"/>
      <c r="S102" s="280"/>
    </row>
    <row r="103" spans="11:19" x14ac:dyDescent="0.3">
      <c r="K103" s="280"/>
      <c r="L103" s="280"/>
      <c r="M103" s="303"/>
      <c r="N103" s="303"/>
      <c r="O103" s="303"/>
      <c r="P103" s="303"/>
      <c r="Q103" s="303"/>
      <c r="R103" s="303"/>
      <c r="S103" s="280"/>
    </row>
    <row r="104" spans="11:19" x14ac:dyDescent="0.3">
      <c r="K104" s="280"/>
      <c r="L104" s="280"/>
      <c r="M104" s="303"/>
      <c r="N104" s="303"/>
      <c r="O104" s="303"/>
      <c r="P104" s="303"/>
      <c r="Q104" s="303"/>
      <c r="R104" s="303"/>
      <c r="S104" s="280"/>
    </row>
    <row r="105" spans="11:19" x14ac:dyDescent="0.3">
      <c r="K105" s="280"/>
      <c r="L105" s="280"/>
      <c r="M105" s="303"/>
      <c r="N105" s="303"/>
      <c r="O105" s="303"/>
      <c r="P105" s="303"/>
      <c r="Q105" s="303"/>
      <c r="R105" s="303"/>
      <c r="S105" s="280"/>
    </row>
    <row r="106" spans="11:19" x14ac:dyDescent="0.3">
      <c r="K106" s="280"/>
      <c r="L106" s="280"/>
      <c r="M106" s="303"/>
      <c r="N106" s="303"/>
      <c r="O106" s="303"/>
      <c r="P106" s="303"/>
      <c r="Q106" s="303"/>
      <c r="R106" s="303"/>
      <c r="S106" s="280"/>
    </row>
    <row r="107" spans="11:19" x14ac:dyDescent="0.3">
      <c r="K107" s="280"/>
      <c r="L107" s="280"/>
      <c r="M107" s="303"/>
      <c r="N107" s="303"/>
      <c r="O107" s="303"/>
      <c r="P107" s="303"/>
      <c r="Q107" s="303"/>
      <c r="R107" s="303"/>
      <c r="S107" s="280"/>
    </row>
    <row r="108" spans="11:19" x14ac:dyDescent="0.3">
      <c r="K108" s="280"/>
      <c r="L108" s="280"/>
      <c r="M108" s="303"/>
      <c r="N108" s="303"/>
      <c r="O108" s="303"/>
      <c r="P108" s="303"/>
      <c r="Q108" s="303"/>
      <c r="R108" s="303"/>
      <c r="S108" s="280"/>
    </row>
    <row r="109" spans="11:19" x14ac:dyDescent="0.3">
      <c r="K109" s="280"/>
      <c r="L109" s="280"/>
      <c r="M109" s="303"/>
      <c r="N109" s="303"/>
      <c r="O109" s="303"/>
      <c r="P109" s="303"/>
      <c r="Q109" s="303"/>
      <c r="R109" s="303"/>
      <c r="S109" s="280"/>
    </row>
    <row r="110" spans="11:19" x14ac:dyDescent="0.3">
      <c r="M110" s="303"/>
      <c r="N110" s="303"/>
      <c r="O110" s="303"/>
      <c r="P110" s="303"/>
      <c r="Q110" s="303"/>
      <c r="R110" s="303"/>
      <c r="S110" s="280"/>
    </row>
    <row r="111" spans="11:19" x14ac:dyDescent="0.3">
      <c r="M111" s="303"/>
      <c r="N111" s="303"/>
      <c r="O111" s="303"/>
      <c r="P111" s="303"/>
      <c r="Q111" s="303"/>
      <c r="R111" s="303"/>
      <c r="S111" s="280"/>
    </row>
    <row r="112" spans="11:19" x14ac:dyDescent="0.3">
      <c r="M112" s="303"/>
      <c r="N112" s="303"/>
      <c r="O112" s="303"/>
      <c r="P112" s="303"/>
      <c r="Q112" s="303"/>
      <c r="R112" s="303"/>
      <c r="S112" s="280"/>
    </row>
    <row r="113" spans="1:19" x14ac:dyDescent="0.3">
      <c r="M113" s="303"/>
      <c r="N113" s="303"/>
      <c r="O113" s="303"/>
      <c r="P113" s="303"/>
      <c r="Q113" s="303"/>
      <c r="R113" s="303"/>
      <c r="S113" s="280"/>
    </row>
    <row r="114" spans="1:19" x14ac:dyDescent="0.3">
      <c r="M114" s="303"/>
      <c r="N114" s="303"/>
      <c r="O114" s="303"/>
      <c r="P114" s="303"/>
      <c r="Q114" s="303"/>
      <c r="R114" s="303"/>
      <c r="S114" s="280"/>
    </row>
    <row r="115" spans="1:19" s="304" customFormat="1" x14ac:dyDescent="0.3">
      <c r="A115" s="281"/>
      <c r="B115" s="281"/>
      <c r="C115" s="280"/>
      <c r="D115" s="301"/>
      <c r="E115" s="301"/>
      <c r="F115" s="301"/>
      <c r="G115" s="301"/>
      <c r="H115" s="301"/>
      <c r="I115" s="302"/>
      <c r="J115" s="301"/>
      <c r="M115" s="303"/>
      <c r="N115" s="303"/>
      <c r="O115" s="303"/>
      <c r="P115" s="303"/>
      <c r="Q115" s="303"/>
      <c r="R115" s="303"/>
      <c r="S115" s="280"/>
    </row>
    <row r="116" spans="1:19" s="304" customFormat="1" x14ac:dyDescent="0.3">
      <c r="A116" s="281"/>
      <c r="B116" s="281"/>
      <c r="C116" s="280"/>
      <c r="D116" s="301"/>
      <c r="E116" s="301"/>
      <c r="F116" s="301"/>
      <c r="G116" s="301"/>
      <c r="H116" s="301"/>
      <c r="I116" s="302"/>
      <c r="J116" s="301"/>
      <c r="M116" s="303"/>
      <c r="N116" s="303"/>
      <c r="O116" s="303"/>
      <c r="P116" s="303"/>
      <c r="Q116" s="303"/>
      <c r="R116" s="303"/>
      <c r="S116" s="280"/>
    </row>
    <row r="117" spans="1:19" s="304" customFormat="1" x14ac:dyDescent="0.3">
      <c r="A117" s="281"/>
      <c r="B117" s="281"/>
      <c r="C117" s="280"/>
      <c r="D117" s="301"/>
      <c r="E117" s="301"/>
      <c r="F117" s="301"/>
      <c r="G117" s="301"/>
      <c r="H117" s="301"/>
      <c r="I117" s="302"/>
      <c r="J117" s="301"/>
      <c r="M117" s="303"/>
      <c r="N117" s="303"/>
      <c r="O117" s="303"/>
      <c r="P117" s="303"/>
      <c r="Q117" s="303"/>
      <c r="R117" s="303"/>
      <c r="S117" s="280"/>
    </row>
  </sheetData>
  <mergeCells count="18">
    <mergeCell ref="K7:L7"/>
    <mergeCell ref="S5:S8"/>
    <mergeCell ref="B1:S1"/>
    <mergeCell ref="B2:S2"/>
    <mergeCell ref="M4:S4"/>
    <mergeCell ref="G5:G8"/>
    <mergeCell ref="H5:H8"/>
    <mergeCell ref="F5:F8"/>
    <mergeCell ref="I5:I8"/>
    <mergeCell ref="J5:L6"/>
    <mergeCell ref="M5:R8"/>
    <mergeCell ref="J7:J8"/>
    <mergeCell ref="B3:S3"/>
    <mergeCell ref="A5:A8"/>
    <mergeCell ref="B5:B8"/>
    <mergeCell ref="C5:C8"/>
    <mergeCell ref="D5:D8"/>
    <mergeCell ref="E5:E8"/>
  </mergeCells>
  <printOptions horizontalCentered="1"/>
  <pageMargins left="0" right="0" top="0.35433070866141736" bottom="0.35433070866141736" header="0.31496062992125984" footer="0.31496062992125984"/>
  <pageSetup paperSize="9" scale="50" orientation="landscape" r:id="rId1"/>
  <rowBreaks count="1" manualBreakCount="1">
    <brk id="15" min="1"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3"/>
  <sheetViews>
    <sheetView topLeftCell="A15" zoomScale="85" zoomScaleNormal="85" zoomScaleSheetLayoutView="85" workbookViewId="0">
      <selection activeCell="F43" sqref="F43"/>
    </sheetView>
  </sheetViews>
  <sheetFormatPr defaultColWidth="9.109375" defaultRowHeight="14.4" x14ac:dyDescent="0.3"/>
  <cols>
    <col min="1" max="1" width="5.109375" style="198" customWidth="1"/>
    <col min="2" max="2" width="5.109375" style="199" hidden="1" customWidth="1"/>
    <col min="3" max="3" width="50.109375" style="197" customWidth="1"/>
    <col min="4" max="4" width="12.109375" style="200" customWidth="1"/>
    <col min="5" max="5" width="13.88671875" style="197" customWidth="1"/>
    <col min="6" max="6" width="11.33203125" style="199" customWidth="1"/>
    <col min="7" max="7" width="10" style="197" customWidth="1"/>
    <col min="8" max="8" width="12.33203125" style="197" customWidth="1"/>
    <col min="9" max="9" width="9" style="197" customWidth="1"/>
    <col min="10" max="10" width="9" style="197" hidden="1" customWidth="1"/>
    <col min="11" max="11" width="10.5546875" style="197" customWidth="1"/>
    <col min="12" max="12" width="9" style="197" hidden="1" customWidth="1"/>
    <col min="13" max="13" width="9" style="197" customWidth="1"/>
    <col min="14" max="14" width="10.88671875" style="197" customWidth="1"/>
    <col min="15" max="15" width="9" style="197" customWidth="1"/>
    <col min="16" max="16" width="9" style="197" hidden="1" customWidth="1"/>
    <col min="17" max="17" width="10.5546875" style="197" customWidth="1"/>
    <col min="18" max="18" width="9" style="197" hidden="1" customWidth="1"/>
    <col min="19" max="19" width="9" style="197" customWidth="1"/>
    <col min="20" max="20" width="10.5546875" style="117" customWidth="1"/>
    <col min="21" max="21" width="32.109375" style="197" customWidth="1"/>
    <col min="22" max="22" width="15.109375" style="197" hidden="1" customWidth="1"/>
    <col min="23" max="23" width="11.6640625" style="197" customWidth="1"/>
    <col min="24" max="24" width="13.88671875" style="197" customWidth="1"/>
    <col min="25" max="25" width="13.33203125" style="197" customWidth="1"/>
    <col min="26" max="16384" width="9.109375" style="197"/>
  </cols>
  <sheetData>
    <row r="1" spans="1:24" ht="33" customHeight="1" x14ac:dyDescent="0.3">
      <c r="A1" s="366" t="s">
        <v>223</v>
      </c>
      <c r="B1" s="366"/>
      <c r="C1" s="366"/>
      <c r="D1" s="366"/>
      <c r="E1" s="366"/>
      <c r="F1" s="366"/>
      <c r="G1" s="366"/>
      <c r="H1" s="366"/>
      <c r="I1" s="366"/>
      <c r="J1" s="366"/>
      <c r="K1" s="366"/>
      <c r="L1" s="366"/>
      <c r="M1" s="366"/>
      <c r="N1" s="366"/>
      <c r="O1" s="366"/>
      <c r="P1" s="366"/>
      <c r="Q1" s="366"/>
      <c r="R1" s="366"/>
      <c r="S1" s="366"/>
      <c r="T1" s="366"/>
      <c r="U1" s="366"/>
      <c r="V1" s="366"/>
      <c r="W1" s="366"/>
    </row>
    <row r="2" spans="1:24" ht="42.75" customHeight="1" x14ac:dyDescent="0.3">
      <c r="A2" s="366" t="s">
        <v>222</v>
      </c>
      <c r="B2" s="366"/>
      <c r="C2" s="366"/>
      <c r="D2" s="366"/>
      <c r="E2" s="366"/>
      <c r="F2" s="366"/>
      <c r="G2" s="366"/>
      <c r="H2" s="366"/>
      <c r="I2" s="366"/>
      <c r="J2" s="366"/>
      <c r="K2" s="366"/>
      <c r="L2" s="366"/>
      <c r="M2" s="366"/>
      <c r="N2" s="366"/>
      <c r="O2" s="366"/>
      <c r="P2" s="366"/>
      <c r="Q2" s="366"/>
      <c r="R2" s="366"/>
      <c r="S2" s="366"/>
      <c r="T2" s="366"/>
      <c r="U2" s="366"/>
      <c r="V2" s="366"/>
      <c r="W2" s="366"/>
    </row>
    <row r="3" spans="1:24" ht="30" customHeight="1" x14ac:dyDescent="0.3">
      <c r="A3" s="387" t="s">
        <v>242</v>
      </c>
      <c r="B3" s="387"/>
      <c r="C3" s="387"/>
      <c r="D3" s="387"/>
      <c r="E3" s="387"/>
      <c r="F3" s="387"/>
      <c r="G3" s="387"/>
      <c r="H3" s="387"/>
      <c r="I3" s="387"/>
      <c r="J3" s="387"/>
      <c r="K3" s="387"/>
      <c r="L3" s="387"/>
      <c r="M3" s="387"/>
      <c r="N3" s="387"/>
      <c r="O3" s="387"/>
      <c r="P3" s="387"/>
      <c r="Q3" s="387"/>
      <c r="R3" s="387"/>
      <c r="S3" s="387"/>
      <c r="T3" s="387"/>
      <c r="U3" s="387"/>
      <c r="V3" s="387"/>
      <c r="W3" s="387"/>
    </row>
    <row r="4" spans="1:24" ht="38.25" customHeight="1" x14ac:dyDescent="0.3">
      <c r="U4" s="365" t="s">
        <v>192</v>
      </c>
      <c r="V4" s="365"/>
      <c r="W4" s="365"/>
    </row>
    <row r="5" spans="1:24" ht="15.75" hidden="1" customHeight="1" x14ac:dyDescent="0.3">
      <c r="A5" s="368" t="s">
        <v>198</v>
      </c>
      <c r="B5" s="368"/>
      <c r="C5" s="368"/>
      <c r="D5" s="201"/>
      <c r="G5" s="371" t="s">
        <v>200</v>
      </c>
      <c r="H5" s="371"/>
      <c r="I5" s="371"/>
      <c r="J5" s="371"/>
      <c r="K5" s="371"/>
      <c r="L5" s="371"/>
      <c r="M5" s="371"/>
      <c r="N5" s="371"/>
      <c r="O5" s="371"/>
      <c r="P5" s="371"/>
      <c r="Q5" s="371"/>
      <c r="R5" s="371"/>
      <c r="S5" s="371"/>
      <c r="T5" s="371"/>
      <c r="U5" s="371"/>
      <c r="V5" s="371"/>
      <c r="W5" s="371"/>
    </row>
    <row r="6" spans="1:24" ht="29.25" hidden="1" customHeight="1" x14ac:dyDescent="0.3">
      <c r="A6" s="368"/>
      <c r="B6" s="368"/>
      <c r="C6" s="368"/>
      <c r="D6" s="201"/>
      <c r="G6" s="371"/>
      <c r="H6" s="371"/>
      <c r="I6" s="371"/>
      <c r="J6" s="371"/>
      <c r="K6" s="371"/>
      <c r="L6" s="371"/>
      <c r="M6" s="371"/>
      <c r="N6" s="371"/>
      <c r="O6" s="371"/>
      <c r="P6" s="371"/>
      <c r="Q6" s="371"/>
      <c r="R6" s="371"/>
      <c r="S6" s="371"/>
      <c r="T6" s="371"/>
      <c r="U6" s="371"/>
      <c r="V6" s="371"/>
      <c r="W6" s="371"/>
    </row>
    <row r="7" spans="1:24" ht="22.5" hidden="1" customHeight="1" x14ac:dyDescent="0.35">
      <c r="A7" s="202"/>
      <c r="B7" s="203"/>
      <c r="C7" s="204" t="s">
        <v>199</v>
      </c>
      <c r="D7" s="205"/>
      <c r="E7" s="206"/>
      <c r="G7" s="372" t="s">
        <v>214</v>
      </c>
      <c r="H7" s="372"/>
      <c r="I7" s="372"/>
      <c r="J7" s="372"/>
      <c r="K7" s="372"/>
      <c r="L7" s="372"/>
      <c r="M7" s="372"/>
      <c r="N7" s="372"/>
      <c r="O7" s="372"/>
      <c r="P7" s="372"/>
      <c r="Q7" s="372"/>
      <c r="R7" s="372"/>
      <c r="S7" s="372"/>
      <c r="T7" s="372"/>
      <c r="U7" s="372"/>
      <c r="V7" s="372"/>
      <c r="W7" s="372"/>
    </row>
    <row r="8" spans="1:24" ht="69" hidden="1" customHeight="1" x14ac:dyDescent="0.3">
      <c r="A8" s="377" t="s">
        <v>215</v>
      </c>
      <c r="B8" s="377"/>
      <c r="C8" s="377"/>
      <c r="D8" s="377"/>
      <c r="E8" s="377"/>
      <c r="F8" s="377"/>
      <c r="G8" s="377"/>
      <c r="H8" s="377"/>
      <c r="I8" s="377"/>
      <c r="J8" s="377"/>
      <c r="K8" s="377"/>
      <c r="L8" s="377"/>
      <c r="M8" s="377"/>
      <c r="N8" s="377"/>
      <c r="O8" s="377"/>
      <c r="P8" s="377"/>
      <c r="Q8" s="377"/>
      <c r="R8" s="377"/>
      <c r="S8" s="377"/>
      <c r="T8" s="377"/>
      <c r="U8" s="377"/>
      <c r="V8" s="377"/>
      <c r="W8" s="377"/>
    </row>
    <row r="9" spans="1:24" ht="29.25" hidden="1" customHeight="1" x14ac:dyDescent="0.3">
      <c r="A9" s="207"/>
      <c r="B9" s="208"/>
      <c r="C9" s="209"/>
      <c r="D9" s="210"/>
      <c r="E9" s="211"/>
      <c r="F9" s="212"/>
      <c r="G9" s="378" t="s">
        <v>0</v>
      </c>
      <c r="H9" s="378"/>
      <c r="I9" s="378"/>
      <c r="J9" s="378"/>
      <c r="K9" s="378"/>
      <c r="L9" s="378"/>
      <c r="M9" s="378"/>
      <c r="N9" s="378"/>
      <c r="O9" s="378"/>
      <c r="P9" s="378"/>
      <c r="Q9" s="378"/>
      <c r="R9" s="378"/>
      <c r="S9" s="378"/>
      <c r="T9" s="378"/>
      <c r="U9" s="378"/>
      <c r="V9" s="378"/>
      <c r="W9" s="378"/>
    </row>
    <row r="10" spans="1:24" ht="40.5" customHeight="1" x14ac:dyDescent="0.3">
      <c r="A10" s="379" t="s">
        <v>1</v>
      </c>
      <c r="B10" s="376" t="s">
        <v>195</v>
      </c>
      <c r="C10" s="376" t="s">
        <v>2</v>
      </c>
      <c r="D10" s="373" t="s">
        <v>206</v>
      </c>
      <c r="E10" s="376" t="s">
        <v>147</v>
      </c>
      <c r="F10" s="376"/>
      <c r="G10" s="376"/>
      <c r="H10" s="376" t="s">
        <v>235</v>
      </c>
      <c r="I10" s="376"/>
      <c r="J10" s="376"/>
      <c r="K10" s="376"/>
      <c r="L10" s="376"/>
      <c r="M10" s="376"/>
      <c r="N10" s="376" t="s">
        <v>153</v>
      </c>
      <c r="O10" s="376"/>
      <c r="P10" s="376"/>
      <c r="Q10" s="376"/>
      <c r="R10" s="376"/>
      <c r="S10" s="376"/>
      <c r="T10" s="389" t="s">
        <v>218</v>
      </c>
      <c r="U10" s="373" t="s">
        <v>231</v>
      </c>
      <c r="V10" s="373" t="s">
        <v>194</v>
      </c>
      <c r="W10" s="376" t="s">
        <v>91</v>
      </c>
    </row>
    <row r="11" spans="1:24" ht="34.5" customHeight="1" x14ac:dyDescent="0.3">
      <c r="A11" s="380"/>
      <c r="B11" s="376"/>
      <c r="C11" s="376"/>
      <c r="D11" s="374"/>
      <c r="E11" s="376" t="s">
        <v>148</v>
      </c>
      <c r="F11" s="376" t="s">
        <v>4</v>
      </c>
      <c r="G11" s="376"/>
      <c r="H11" s="376" t="s">
        <v>3</v>
      </c>
      <c r="I11" s="381" t="s">
        <v>14</v>
      </c>
      <c r="J11" s="382"/>
      <c r="K11" s="381" t="s">
        <v>143</v>
      </c>
      <c r="L11" s="382"/>
      <c r="M11" s="376" t="s">
        <v>171</v>
      </c>
      <c r="N11" s="376" t="s">
        <v>3</v>
      </c>
      <c r="O11" s="376" t="s">
        <v>4</v>
      </c>
      <c r="P11" s="376"/>
      <c r="Q11" s="376"/>
      <c r="R11" s="376"/>
      <c r="S11" s="376" t="s">
        <v>171</v>
      </c>
      <c r="T11" s="390"/>
      <c r="U11" s="374"/>
      <c r="V11" s="374"/>
      <c r="W11" s="376"/>
    </row>
    <row r="12" spans="1:24" ht="52.5" customHeight="1" x14ac:dyDescent="0.3">
      <c r="A12" s="380"/>
      <c r="B12" s="376"/>
      <c r="C12" s="376"/>
      <c r="D12" s="374"/>
      <c r="E12" s="376"/>
      <c r="F12" s="376" t="s">
        <v>213</v>
      </c>
      <c r="G12" s="376" t="s">
        <v>149</v>
      </c>
      <c r="H12" s="376"/>
      <c r="I12" s="383"/>
      <c r="J12" s="384"/>
      <c r="K12" s="383"/>
      <c r="L12" s="384"/>
      <c r="M12" s="376"/>
      <c r="N12" s="376"/>
      <c r="O12" s="376" t="s">
        <v>14</v>
      </c>
      <c r="P12" s="388" t="s">
        <v>92</v>
      </c>
      <c r="Q12" s="376" t="s">
        <v>15</v>
      </c>
      <c r="R12" s="388" t="s">
        <v>160</v>
      </c>
      <c r="S12" s="376"/>
      <c r="T12" s="390"/>
      <c r="U12" s="374"/>
      <c r="V12" s="374"/>
      <c r="W12" s="376"/>
    </row>
    <row r="13" spans="1:24" ht="48.75" customHeight="1" x14ac:dyDescent="0.3">
      <c r="A13" s="380"/>
      <c r="B13" s="376"/>
      <c r="C13" s="376"/>
      <c r="D13" s="375"/>
      <c r="E13" s="376"/>
      <c r="F13" s="376"/>
      <c r="G13" s="376"/>
      <c r="H13" s="376"/>
      <c r="I13" s="385"/>
      <c r="J13" s="386"/>
      <c r="K13" s="385"/>
      <c r="L13" s="386"/>
      <c r="M13" s="376"/>
      <c r="N13" s="376"/>
      <c r="O13" s="376"/>
      <c r="P13" s="388"/>
      <c r="Q13" s="376"/>
      <c r="R13" s="388"/>
      <c r="S13" s="376"/>
      <c r="T13" s="391"/>
      <c r="U13" s="375"/>
      <c r="V13" s="375"/>
      <c r="W13" s="376"/>
    </row>
    <row r="14" spans="1:24" ht="17.399999999999999" customHeight="1" x14ac:dyDescent="0.3">
      <c r="A14" s="213"/>
      <c r="B14" s="214"/>
      <c r="C14" s="213">
        <v>1</v>
      </c>
      <c r="D14" s="213">
        <v>2</v>
      </c>
      <c r="E14" s="214" t="s">
        <v>176</v>
      </c>
      <c r="F14" s="214" t="s">
        <v>157</v>
      </c>
      <c r="G14" s="214" t="s">
        <v>158</v>
      </c>
      <c r="H14" s="214" t="s">
        <v>187</v>
      </c>
      <c r="I14" s="214">
        <v>7</v>
      </c>
      <c r="J14" s="215" t="s">
        <v>175</v>
      </c>
      <c r="K14" s="214" t="s">
        <v>177</v>
      </c>
      <c r="L14" s="111" t="s">
        <v>179</v>
      </c>
      <c r="M14" s="112" t="s">
        <v>180</v>
      </c>
      <c r="N14" s="214" t="s">
        <v>181</v>
      </c>
      <c r="O14" s="214" t="s">
        <v>182</v>
      </c>
      <c r="P14" s="112" t="s">
        <v>183</v>
      </c>
      <c r="Q14" s="214" t="s">
        <v>188</v>
      </c>
      <c r="R14" s="111" t="s">
        <v>184</v>
      </c>
      <c r="S14" s="112" t="s">
        <v>185</v>
      </c>
      <c r="T14" s="115"/>
      <c r="U14" s="112"/>
      <c r="V14" s="112"/>
      <c r="W14" s="214" t="s">
        <v>186</v>
      </c>
    </row>
    <row r="15" spans="1:24" ht="36" customHeight="1" x14ac:dyDescent="0.3">
      <c r="A15" s="216"/>
      <c r="B15" s="217"/>
      <c r="C15" s="218" t="s">
        <v>197</v>
      </c>
      <c r="D15" s="219"/>
      <c r="E15" s="220">
        <f>E16+E32+E47</f>
        <v>13616.269853</v>
      </c>
      <c r="F15" s="220">
        <f t="shared" ref="F15:T15" si="0">F16+F32+F47</f>
        <v>4695.2698529999998</v>
      </c>
      <c r="G15" s="220">
        <f t="shared" si="0"/>
        <v>8921</v>
      </c>
      <c r="H15" s="220">
        <f t="shared" si="0"/>
        <v>10783.175569999999</v>
      </c>
      <c r="I15" s="220">
        <f t="shared" si="0"/>
        <v>4180.8591400000005</v>
      </c>
      <c r="J15" s="220">
        <f t="shared" si="0"/>
        <v>0</v>
      </c>
      <c r="K15" s="220">
        <f t="shared" si="0"/>
        <v>6602.3164299999999</v>
      </c>
      <c r="L15" s="220">
        <f t="shared" si="0"/>
        <v>4.0815956127905704</v>
      </c>
      <c r="M15" s="113">
        <f>H15/E15</f>
        <v>0.79193315690818222</v>
      </c>
      <c r="N15" s="220">
        <f t="shared" si="0"/>
        <v>10783.175569999999</v>
      </c>
      <c r="O15" s="220">
        <f t="shared" si="0"/>
        <v>4180.8591400000005</v>
      </c>
      <c r="P15" s="220">
        <f t="shared" si="0"/>
        <v>1</v>
      </c>
      <c r="Q15" s="220">
        <f t="shared" si="0"/>
        <v>6602.3164299999999</v>
      </c>
      <c r="R15" s="220">
        <f t="shared" si="0"/>
        <v>15.572062730509968</v>
      </c>
      <c r="S15" s="113">
        <f>N15/E15</f>
        <v>0.79193315690818222</v>
      </c>
      <c r="T15" s="220">
        <f t="shared" si="0"/>
        <v>2833.0942830000004</v>
      </c>
      <c r="U15" s="253"/>
      <c r="V15" s="113"/>
      <c r="W15" s="217"/>
      <c r="X15" s="250" t="e">
        <f>H15+#REF!</f>
        <v>#REF!</v>
      </c>
    </row>
    <row r="16" spans="1:24" ht="46.5" customHeight="1" x14ac:dyDescent="0.3">
      <c r="A16" s="222" t="s">
        <v>5</v>
      </c>
      <c r="B16" s="223"/>
      <c r="C16" s="224" t="s">
        <v>6</v>
      </c>
      <c r="D16" s="225"/>
      <c r="E16" s="220">
        <f>SUM(E17:E31)</f>
        <v>7371.1885700000003</v>
      </c>
      <c r="F16" s="220">
        <f t="shared" ref="F16:T16" si="1">SUM(F17:F31)</f>
        <v>2703.1885699999998</v>
      </c>
      <c r="G16" s="220">
        <f t="shared" si="1"/>
        <v>4668</v>
      </c>
      <c r="H16" s="220">
        <f t="shared" si="1"/>
        <v>5689.5829300000005</v>
      </c>
      <c r="I16" s="220">
        <f t="shared" si="1"/>
        <v>2381.1570000000002</v>
      </c>
      <c r="J16" s="220">
        <f t="shared" si="1"/>
        <v>0</v>
      </c>
      <c r="K16" s="220">
        <f t="shared" si="1"/>
        <v>3308.4259299999999</v>
      </c>
      <c r="L16" s="220">
        <f t="shared" si="1"/>
        <v>0.99569579831932764</v>
      </c>
      <c r="M16" s="113">
        <f t="shared" ref="M16:M49" si="2">H16/E16</f>
        <v>0.7718677762709848</v>
      </c>
      <c r="N16" s="220">
        <f t="shared" si="1"/>
        <v>5689.5829300000005</v>
      </c>
      <c r="O16" s="220">
        <f t="shared" si="1"/>
        <v>2381.1570000000002</v>
      </c>
      <c r="P16" s="220">
        <f t="shared" si="1"/>
        <v>1</v>
      </c>
      <c r="Q16" s="220">
        <f t="shared" si="1"/>
        <v>3308.4259299999999</v>
      </c>
      <c r="R16" s="220">
        <f t="shared" si="1"/>
        <v>7.8697813646760419</v>
      </c>
      <c r="S16" s="113">
        <f t="shared" ref="S16:S49" si="3">N16/E16</f>
        <v>0.7718677762709848</v>
      </c>
      <c r="T16" s="220">
        <f t="shared" si="1"/>
        <v>1681.6056400000002</v>
      </c>
      <c r="U16" s="113"/>
      <c r="V16" s="113"/>
      <c r="W16" s="226"/>
      <c r="X16" s="251" t="e">
        <f>X15/18038</f>
        <v>#REF!</v>
      </c>
    </row>
    <row r="17" spans="1:24" ht="61.5" customHeight="1" x14ac:dyDescent="0.3">
      <c r="A17" s="227">
        <v>1</v>
      </c>
      <c r="B17" s="228"/>
      <c r="C17" s="229" t="s">
        <v>48</v>
      </c>
      <c r="D17" s="254" t="s">
        <v>207</v>
      </c>
      <c r="E17" s="228">
        <f>F17+G17</f>
        <v>38</v>
      </c>
      <c r="F17" s="228">
        <v>19</v>
      </c>
      <c r="G17" s="228">
        <v>19</v>
      </c>
      <c r="H17" s="230">
        <v>0</v>
      </c>
      <c r="I17" s="228"/>
      <c r="J17" s="109"/>
      <c r="K17" s="230">
        <v>0</v>
      </c>
      <c r="L17" s="109">
        <v>0</v>
      </c>
      <c r="M17" s="231">
        <f t="shared" si="2"/>
        <v>0</v>
      </c>
      <c r="N17" s="230">
        <f t="shared" ref="N17" si="4">O17+Q17</f>
        <v>0</v>
      </c>
      <c r="O17" s="255"/>
      <c r="P17" s="109"/>
      <c r="Q17" s="230">
        <v>0</v>
      </c>
      <c r="R17" s="109">
        <v>0</v>
      </c>
      <c r="S17" s="231">
        <f t="shared" si="3"/>
        <v>0</v>
      </c>
      <c r="T17" s="116">
        <f>E17-N17</f>
        <v>38</v>
      </c>
      <c r="U17" s="109" t="s">
        <v>236</v>
      </c>
      <c r="V17" s="109" t="s">
        <v>225</v>
      </c>
      <c r="W17" s="228"/>
      <c r="X17" s="221"/>
    </row>
    <row r="18" spans="1:24" ht="57" customHeight="1" x14ac:dyDescent="0.3">
      <c r="A18" s="232">
        <v>2</v>
      </c>
      <c r="B18" s="233"/>
      <c r="C18" s="229" t="s">
        <v>50</v>
      </c>
      <c r="D18" s="234"/>
      <c r="E18" s="228">
        <f t="shared" ref="E18:E31" si="5">F18+G18</f>
        <v>0</v>
      </c>
      <c r="F18" s="228"/>
      <c r="G18" s="114"/>
      <c r="H18" s="228"/>
      <c r="I18" s="228"/>
      <c r="J18" s="228"/>
      <c r="K18" s="228"/>
      <c r="L18" s="109"/>
      <c r="M18" s="231"/>
      <c r="N18" s="230"/>
      <c r="O18" s="235"/>
      <c r="P18" s="109"/>
      <c r="Q18" s="235"/>
      <c r="R18" s="109"/>
      <c r="S18" s="231"/>
      <c r="T18" s="116">
        <f t="shared" ref="T18:T31" si="6">E18-N18</f>
        <v>0</v>
      </c>
      <c r="U18" s="109"/>
      <c r="V18" s="109"/>
      <c r="W18" s="236"/>
      <c r="X18" s="221"/>
    </row>
    <row r="19" spans="1:24" ht="78" customHeight="1" x14ac:dyDescent="0.3">
      <c r="A19" s="256" t="s">
        <v>19</v>
      </c>
      <c r="B19" s="257" t="s">
        <v>196</v>
      </c>
      <c r="C19" s="258" t="s">
        <v>54</v>
      </c>
      <c r="D19" s="254" t="s">
        <v>207</v>
      </c>
      <c r="E19" s="228">
        <f t="shared" si="5"/>
        <v>616</v>
      </c>
      <c r="F19" s="228">
        <v>160</v>
      </c>
      <c r="G19" s="228">
        <v>456</v>
      </c>
      <c r="H19" s="230">
        <f>I19+K19</f>
        <v>543.45000000000005</v>
      </c>
      <c r="I19" s="228">
        <v>160</v>
      </c>
      <c r="J19" s="109"/>
      <c r="K19" s="230">
        <f>543.45-I19</f>
        <v>383.45000000000005</v>
      </c>
      <c r="L19" s="109">
        <v>0</v>
      </c>
      <c r="M19" s="231">
        <f t="shared" si="2"/>
        <v>0.88222402597402605</v>
      </c>
      <c r="N19" s="230">
        <f>O19+Q19</f>
        <v>543.45000000000005</v>
      </c>
      <c r="O19" s="228">
        <v>160</v>
      </c>
      <c r="P19" s="109">
        <f>O19/F19</f>
        <v>1</v>
      </c>
      <c r="Q19" s="230">
        <f>K19</f>
        <v>383.45000000000005</v>
      </c>
      <c r="R19" s="109">
        <f>Q19/G19</f>
        <v>0.84089912280701762</v>
      </c>
      <c r="S19" s="231">
        <f t="shared" si="3"/>
        <v>0.88222402597402605</v>
      </c>
      <c r="T19" s="116">
        <f t="shared" si="6"/>
        <v>72.549999999999955</v>
      </c>
      <c r="U19" s="109"/>
      <c r="V19" s="109" t="s">
        <v>226</v>
      </c>
      <c r="W19" s="228"/>
      <c r="X19" s="221"/>
    </row>
    <row r="20" spans="1:24" s="237" customFormat="1" ht="54" customHeight="1" x14ac:dyDescent="0.3">
      <c r="A20" s="259">
        <v>3</v>
      </c>
      <c r="B20" s="260" t="s">
        <v>196</v>
      </c>
      <c r="C20" s="229" t="s">
        <v>58</v>
      </c>
      <c r="D20" s="254" t="s">
        <v>207</v>
      </c>
      <c r="E20" s="228">
        <f t="shared" si="5"/>
        <v>2339.8649999999998</v>
      </c>
      <c r="F20" s="228">
        <v>1742.865</v>
      </c>
      <c r="G20" s="228">
        <v>597</v>
      </c>
      <c r="H20" s="228">
        <f>I20+K20</f>
        <v>2336.8649999999998</v>
      </c>
      <c r="I20" s="228">
        <f>1742.865-1</f>
        <v>1741.865</v>
      </c>
      <c r="J20" s="109"/>
      <c r="K20" s="228">
        <f>597-2</f>
        <v>595</v>
      </c>
      <c r="L20" s="109">
        <v>0</v>
      </c>
      <c r="M20" s="231">
        <f t="shared" si="2"/>
        <v>0.99871787474918428</v>
      </c>
      <c r="N20" s="228">
        <f t="shared" ref="N20:N49" si="7">O20+Q20</f>
        <v>2336.8649999999998</v>
      </c>
      <c r="O20" s="228">
        <f>I20</f>
        <v>1741.865</v>
      </c>
      <c r="P20" s="109"/>
      <c r="Q20" s="230">
        <f>597-2</f>
        <v>595</v>
      </c>
      <c r="R20" s="109">
        <v>1</v>
      </c>
      <c r="S20" s="231">
        <f t="shared" si="3"/>
        <v>0.99871787474918428</v>
      </c>
      <c r="T20" s="116">
        <f t="shared" si="6"/>
        <v>3</v>
      </c>
      <c r="U20" s="109"/>
      <c r="V20" s="261">
        <f>F20-I20</f>
        <v>1</v>
      </c>
      <c r="W20" s="226"/>
      <c r="X20" s="221"/>
    </row>
    <row r="21" spans="1:24" ht="47.25" customHeight="1" x14ac:dyDescent="0.3">
      <c r="A21" s="232">
        <v>4</v>
      </c>
      <c r="B21" s="233"/>
      <c r="C21" s="229" t="s">
        <v>60</v>
      </c>
      <c r="D21" s="234"/>
      <c r="E21" s="228"/>
      <c r="F21" s="228"/>
      <c r="G21" s="228"/>
      <c r="H21" s="228"/>
      <c r="I21" s="228"/>
      <c r="J21" s="109"/>
      <c r="K21" s="228"/>
      <c r="L21" s="109"/>
      <c r="M21" s="231"/>
      <c r="N21" s="230"/>
      <c r="O21" s="235"/>
      <c r="P21" s="109"/>
      <c r="Q21" s="235"/>
      <c r="R21" s="109"/>
      <c r="S21" s="231"/>
      <c r="T21" s="116">
        <f t="shared" si="6"/>
        <v>0</v>
      </c>
      <c r="U21" s="109"/>
      <c r="V21" s="109"/>
      <c r="W21" s="236"/>
      <c r="X21" s="221"/>
    </row>
    <row r="22" spans="1:24" ht="84" customHeight="1" x14ac:dyDescent="0.3">
      <c r="A22" s="256" t="s">
        <v>19</v>
      </c>
      <c r="B22" s="257" t="s">
        <v>196</v>
      </c>
      <c r="C22" s="258" t="s">
        <v>62</v>
      </c>
      <c r="D22" s="254" t="s">
        <v>219</v>
      </c>
      <c r="E22" s="228">
        <f t="shared" si="5"/>
        <v>1657.45757</v>
      </c>
      <c r="F22" s="262">
        <v>467.45756999999998</v>
      </c>
      <c r="G22" s="228">
        <v>1190</v>
      </c>
      <c r="H22" s="230">
        <f>I22+K22</f>
        <v>1648.79</v>
      </c>
      <c r="I22" s="230">
        <f>450.472+13.44</f>
        <v>463.91199999999998</v>
      </c>
      <c r="J22" s="109"/>
      <c r="K22" s="230">
        <f>394.878+400+390</f>
        <v>1184.8779999999999</v>
      </c>
      <c r="L22" s="109">
        <f>K22/G22</f>
        <v>0.99569579831932764</v>
      </c>
      <c r="M22" s="231">
        <f t="shared" si="2"/>
        <v>0.99477056296530109</v>
      </c>
      <c r="N22" s="230">
        <f t="shared" si="7"/>
        <v>1648.79</v>
      </c>
      <c r="O22" s="262">
        <f>I22</f>
        <v>463.91199999999998</v>
      </c>
      <c r="P22" s="109"/>
      <c r="Q22" s="230">
        <f>K22</f>
        <v>1184.8779999999999</v>
      </c>
      <c r="R22" s="109">
        <v>0.71796709704007688</v>
      </c>
      <c r="S22" s="231">
        <f t="shared" si="3"/>
        <v>0.99477056296530109</v>
      </c>
      <c r="T22" s="116">
        <f t="shared" si="6"/>
        <v>8.6675700000000688</v>
      </c>
      <c r="U22" s="263"/>
      <c r="V22" s="109" t="s">
        <v>225</v>
      </c>
      <c r="W22" s="238"/>
      <c r="X22" s="221"/>
    </row>
    <row r="23" spans="1:24" ht="74.25" customHeight="1" x14ac:dyDescent="0.3">
      <c r="A23" s="264" t="s">
        <v>19</v>
      </c>
      <c r="B23" s="257" t="s">
        <v>196</v>
      </c>
      <c r="C23" s="258" t="s">
        <v>64</v>
      </c>
      <c r="D23" s="254" t="s">
        <v>208</v>
      </c>
      <c r="E23" s="228">
        <f t="shared" si="5"/>
        <v>669</v>
      </c>
      <c r="F23" s="228"/>
      <c r="G23" s="228">
        <v>669</v>
      </c>
      <c r="H23" s="230">
        <v>0</v>
      </c>
      <c r="I23" s="228"/>
      <c r="J23" s="109"/>
      <c r="K23" s="230">
        <v>0</v>
      </c>
      <c r="L23" s="109">
        <v>0</v>
      </c>
      <c r="M23" s="231">
        <f t="shared" si="2"/>
        <v>0</v>
      </c>
      <c r="N23" s="230">
        <f t="shared" si="7"/>
        <v>0</v>
      </c>
      <c r="O23" s="255"/>
      <c r="P23" s="109"/>
      <c r="Q23" s="230">
        <v>0</v>
      </c>
      <c r="R23" s="109">
        <v>0</v>
      </c>
      <c r="S23" s="231">
        <f t="shared" si="3"/>
        <v>0</v>
      </c>
      <c r="T23" s="116">
        <f t="shared" si="6"/>
        <v>669</v>
      </c>
      <c r="U23" s="109" t="s">
        <v>237</v>
      </c>
      <c r="V23" s="109" t="s">
        <v>225</v>
      </c>
      <c r="W23" s="239"/>
      <c r="X23" s="221"/>
    </row>
    <row r="24" spans="1:24" ht="66" customHeight="1" x14ac:dyDescent="0.3">
      <c r="A24" s="265" t="s">
        <v>19</v>
      </c>
      <c r="B24" s="257" t="s">
        <v>196</v>
      </c>
      <c r="C24" s="258" t="s">
        <v>221</v>
      </c>
      <c r="D24" s="254" t="s">
        <v>208</v>
      </c>
      <c r="E24" s="228">
        <f t="shared" si="5"/>
        <v>434</v>
      </c>
      <c r="F24" s="228"/>
      <c r="G24" s="228">
        <v>434</v>
      </c>
      <c r="H24" s="230">
        <f>I24+K24</f>
        <v>361.56684999999999</v>
      </c>
      <c r="I24" s="228"/>
      <c r="J24" s="109"/>
      <c r="K24" s="230">
        <v>361.56684999999999</v>
      </c>
      <c r="L24" s="109">
        <v>0</v>
      </c>
      <c r="M24" s="231">
        <f t="shared" si="2"/>
        <v>0.83310334101382488</v>
      </c>
      <c r="N24" s="230">
        <f t="shared" si="7"/>
        <v>361.56684999999999</v>
      </c>
      <c r="O24" s="255"/>
      <c r="P24" s="109"/>
      <c r="Q24" s="230">
        <f>K24</f>
        <v>361.56684999999999</v>
      </c>
      <c r="R24" s="109">
        <v>1</v>
      </c>
      <c r="S24" s="231">
        <f t="shared" si="3"/>
        <v>0.83310334101382488</v>
      </c>
      <c r="T24" s="116">
        <f t="shared" si="6"/>
        <v>72.433150000000012</v>
      </c>
      <c r="U24" s="109"/>
      <c r="V24" s="109"/>
      <c r="W24" s="238"/>
      <c r="X24" s="221"/>
    </row>
    <row r="25" spans="1:24" s="237" customFormat="1" ht="63.75" customHeight="1" x14ac:dyDescent="0.3">
      <c r="A25" s="232">
        <v>5</v>
      </c>
      <c r="B25" s="260" t="s">
        <v>196</v>
      </c>
      <c r="C25" s="229" t="s">
        <v>72</v>
      </c>
      <c r="D25" s="254" t="s">
        <v>209</v>
      </c>
      <c r="E25" s="116">
        <v>382</v>
      </c>
      <c r="F25" s="116"/>
      <c r="G25" s="116">
        <v>382</v>
      </c>
      <c r="H25" s="230">
        <f>I25+K25</f>
        <v>241.68608</v>
      </c>
      <c r="I25" s="228"/>
      <c r="J25" s="109"/>
      <c r="K25" s="230">
        <v>241.68608</v>
      </c>
      <c r="L25" s="109">
        <v>0</v>
      </c>
      <c r="M25" s="231">
        <f t="shared" si="2"/>
        <v>0.6326860732984293</v>
      </c>
      <c r="N25" s="230">
        <f t="shared" si="7"/>
        <v>241.68608</v>
      </c>
      <c r="O25" s="255"/>
      <c r="P25" s="109"/>
      <c r="Q25" s="230">
        <f>K25</f>
        <v>241.68608</v>
      </c>
      <c r="R25" s="109">
        <f>Q25/G25</f>
        <v>0.6326860732984293</v>
      </c>
      <c r="S25" s="231">
        <f t="shared" si="3"/>
        <v>0.6326860732984293</v>
      </c>
      <c r="T25" s="116">
        <f t="shared" si="6"/>
        <v>140.31392</v>
      </c>
      <c r="U25" s="109"/>
      <c r="V25" s="109" t="s">
        <v>225</v>
      </c>
      <c r="W25" s="236"/>
      <c r="X25" s="221"/>
    </row>
    <row r="26" spans="1:24" s="237" customFormat="1" ht="57.75" customHeight="1" x14ac:dyDescent="0.3">
      <c r="A26" s="227">
        <v>6</v>
      </c>
      <c r="B26" s="260" t="s">
        <v>196</v>
      </c>
      <c r="C26" s="229" t="s">
        <v>76</v>
      </c>
      <c r="D26" s="254" t="s">
        <v>210</v>
      </c>
      <c r="E26" s="228">
        <f t="shared" si="5"/>
        <v>782.86599999999999</v>
      </c>
      <c r="F26" s="116">
        <f>222.506+91.36</f>
        <v>313.86599999999999</v>
      </c>
      <c r="G26" s="116">
        <v>469</v>
      </c>
      <c r="H26" s="230">
        <f>I26+K26</f>
        <v>219.9</v>
      </c>
      <c r="I26" s="228">
        <v>15.38</v>
      </c>
      <c r="J26" s="109"/>
      <c r="K26" s="230">
        <v>204.52</v>
      </c>
      <c r="L26" s="109">
        <v>0</v>
      </c>
      <c r="M26" s="231">
        <f t="shared" si="2"/>
        <v>0.28089098262026962</v>
      </c>
      <c r="N26" s="230">
        <f t="shared" si="7"/>
        <v>219.9</v>
      </c>
      <c r="O26" s="255">
        <v>15.38</v>
      </c>
      <c r="P26" s="109"/>
      <c r="Q26" s="230">
        <f>K26</f>
        <v>204.52</v>
      </c>
      <c r="R26" s="109">
        <v>0.67822907153051804</v>
      </c>
      <c r="S26" s="231">
        <f t="shared" si="3"/>
        <v>0.28089098262026962</v>
      </c>
      <c r="T26" s="116">
        <f t="shared" si="6"/>
        <v>562.96600000000001</v>
      </c>
      <c r="U26" s="109"/>
      <c r="V26" s="109" t="s">
        <v>225</v>
      </c>
      <c r="W26" s="226"/>
      <c r="X26" s="221"/>
    </row>
    <row r="27" spans="1:24" ht="58.5" customHeight="1" x14ac:dyDescent="0.3">
      <c r="A27" s="232">
        <v>7</v>
      </c>
      <c r="B27" s="233"/>
      <c r="C27" s="229" t="s">
        <v>78</v>
      </c>
      <c r="D27" s="234"/>
      <c r="E27" s="228"/>
      <c r="F27" s="228"/>
      <c r="G27" s="114"/>
      <c r="H27" s="228"/>
      <c r="I27" s="228"/>
      <c r="J27" s="228"/>
      <c r="K27" s="228"/>
      <c r="L27" s="109"/>
      <c r="M27" s="231"/>
      <c r="N27" s="230"/>
      <c r="O27" s="228"/>
      <c r="P27" s="109"/>
      <c r="Q27" s="228"/>
      <c r="R27" s="109"/>
      <c r="S27" s="231"/>
      <c r="T27" s="116">
        <f t="shared" si="6"/>
        <v>0</v>
      </c>
      <c r="U27" s="109"/>
      <c r="V27" s="109"/>
      <c r="W27" s="238"/>
      <c r="X27" s="221"/>
    </row>
    <row r="28" spans="1:24" ht="56.25" customHeight="1" x14ac:dyDescent="0.3">
      <c r="A28" s="264" t="s">
        <v>19</v>
      </c>
      <c r="B28" s="257" t="s">
        <v>196</v>
      </c>
      <c r="C28" s="258" t="s">
        <v>82</v>
      </c>
      <c r="D28" s="254" t="s">
        <v>211</v>
      </c>
      <c r="E28" s="228">
        <f t="shared" si="5"/>
        <v>111</v>
      </c>
      <c r="F28" s="228"/>
      <c r="G28" s="228">
        <v>111</v>
      </c>
      <c r="H28" s="230">
        <f>I28+K28</f>
        <v>110.72499999999999</v>
      </c>
      <c r="I28" s="228"/>
      <c r="J28" s="109"/>
      <c r="K28" s="230">
        <v>110.72499999999999</v>
      </c>
      <c r="L28" s="109">
        <v>0</v>
      </c>
      <c r="M28" s="231">
        <f t="shared" si="2"/>
        <v>0.99752252252252249</v>
      </c>
      <c r="N28" s="230">
        <f t="shared" si="7"/>
        <v>110.72499999999999</v>
      </c>
      <c r="O28" s="255"/>
      <c r="P28" s="109"/>
      <c r="Q28" s="230">
        <f>K28</f>
        <v>110.72499999999999</v>
      </c>
      <c r="R28" s="109">
        <v>1</v>
      </c>
      <c r="S28" s="231">
        <f t="shared" si="3"/>
        <v>0.99752252252252249</v>
      </c>
      <c r="T28" s="116">
        <f t="shared" si="6"/>
        <v>0.27500000000000568</v>
      </c>
      <c r="U28" s="109"/>
      <c r="V28" s="109"/>
      <c r="W28" s="238"/>
      <c r="X28" s="221"/>
    </row>
    <row r="29" spans="1:24" ht="60" customHeight="1" x14ac:dyDescent="0.3">
      <c r="A29" s="232">
        <v>8</v>
      </c>
      <c r="B29" s="233"/>
      <c r="C29" s="229" t="s">
        <v>84</v>
      </c>
      <c r="D29" s="234"/>
      <c r="E29" s="228"/>
      <c r="F29" s="228"/>
      <c r="G29" s="228"/>
      <c r="H29" s="228"/>
      <c r="I29" s="228"/>
      <c r="J29" s="228"/>
      <c r="K29" s="228"/>
      <c r="L29" s="109"/>
      <c r="M29" s="231"/>
      <c r="N29" s="230"/>
      <c r="O29" s="235"/>
      <c r="P29" s="109"/>
      <c r="Q29" s="235"/>
      <c r="R29" s="109"/>
      <c r="S29" s="231"/>
      <c r="T29" s="116">
        <f t="shared" si="6"/>
        <v>0</v>
      </c>
      <c r="U29" s="109"/>
      <c r="V29" s="109"/>
      <c r="W29" s="239"/>
      <c r="X29" s="221"/>
    </row>
    <row r="30" spans="1:24" ht="54" customHeight="1" x14ac:dyDescent="0.3">
      <c r="A30" s="264" t="s">
        <v>19</v>
      </c>
      <c r="B30" s="257" t="s">
        <v>196</v>
      </c>
      <c r="C30" s="258" t="s">
        <v>220</v>
      </c>
      <c r="D30" s="254" t="s">
        <v>211</v>
      </c>
      <c r="E30" s="228">
        <f t="shared" si="5"/>
        <v>274</v>
      </c>
      <c r="F30" s="228"/>
      <c r="G30" s="228">
        <v>274</v>
      </c>
      <c r="H30" s="230">
        <f>I30+K30</f>
        <v>222.6</v>
      </c>
      <c r="I30" s="228"/>
      <c r="J30" s="109"/>
      <c r="K30" s="230">
        <v>222.6</v>
      </c>
      <c r="L30" s="109">
        <v>0</v>
      </c>
      <c r="M30" s="231">
        <f t="shared" si="2"/>
        <v>0.81240875912408761</v>
      </c>
      <c r="N30" s="230">
        <f t="shared" si="7"/>
        <v>222.6</v>
      </c>
      <c r="O30" s="255"/>
      <c r="P30" s="109"/>
      <c r="Q30" s="230">
        <f>K30</f>
        <v>222.6</v>
      </c>
      <c r="R30" s="109">
        <v>1</v>
      </c>
      <c r="S30" s="231">
        <f t="shared" si="3"/>
        <v>0.81240875912408761</v>
      </c>
      <c r="T30" s="116">
        <f t="shared" si="6"/>
        <v>51.400000000000006</v>
      </c>
      <c r="U30" s="109"/>
      <c r="V30" s="109"/>
      <c r="W30" s="238"/>
      <c r="X30" s="221"/>
    </row>
    <row r="31" spans="1:24" ht="51" customHeight="1" x14ac:dyDescent="0.3">
      <c r="A31" s="264" t="s">
        <v>19</v>
      </c>
      <c r="B31" s="257" t="s">
        <v>196</v>
      </c>
      <c r="C31" s="258" t="s">
        <v>90</v>
      </c>
      <c r="D31" s="254" t="s">
        <v>211</v>
      </c>
      <c r="E31" s="228">
        <f t="shared" si="5"/>
        <v>67</v>
      </c>
      <c r="F31" s="228"/>
      <c r="G31" s="228">
        <v>67</v>
      </c>
      <c r="H31" s="230">
        <f>I31+K31</f>
        <v>4</v>
      </c>
      <c r="I31" s="228"/>
      <c r="J31" s="109"/>
      <c r="K31" s="230">
        <v>4</v>
      </c>
      <c r="L31" s="109">
        <v>0</v>
      </c>
      <c r="M31" s="231">
        <f t="shared" si="2"/>
        <v>5.9701492537313432E-2</v>
      </c>
      <c r="N31" s="230">
        <f t="shared" si="7"/>
        <v>4</v>
      </c>
      <c r="O31" s="255"/>
      <c r="P31" s="109"/>
      <c r="Q31" s="230">
        <f>K31</f>
        <v>4</v>
      </c>
      <c r="R31" s="109">
        <v>1</v>
      </c>
      <c r="S31" s="231">
        <f t="shared" si="3"/>
        <v>5.9701492537313432E-2</v>
      </c>
      <c r="T31" s="116">
        <f t="shared" si="6"/>
        <v>63</v>
      </c>
      <c r="U31" s="109"/>
      <c r="V31" s="109"/>
      <c r="W31" s="238"/>
      <c r="X31" s="221"/>
    </row>
    <row r="32" spans="1:24" ht="36" customHeight="1" x14ac:dyDescent="0.3">
      <c r="A32" s="222" t="s">
        <v>7</v>
      </c>
      <c r="B32" s="223"/>
      <c r="C32" s="224" t="s">
        <v>8</v>
      </c>
      <c r="D32" s="240"/>
      <c r="E32" s="241">
        <f>SUM(E33:E46)</f>
        <v>5546.9062830000003</v>
      </c>
      <c r="F32" s="241">
        <f t="shared" ref="F32:T32" si="8">SUM(F33:F46)</f>
        <v>1868.906283</v>
      </c>
      <c r="G32" s="241">
        <f t="shared" si="8"/>
        <v>3678</v>
      </c>
      <c r="H32" s="241">
        <f t="shared" si="8"/>
        <v>4423.99</v>
      </c>
      <c r="I32" s="241">
        <f t="shared" si="8"/>
        <v>1677.81</v>
      </c>
      <c r="J32" s="241">
        <f t="shared" si="8"/>
        <v>0</v>
      </c>
      <c r="K32" s="241">
        <f t="shared" si="8"/>
        <v>2746.1800000000003</v>
      </c>
      <c r="L32" s="241">
        <f t="shared" si="8"/>
        <v>2.8678998144712429</v>
      </c>
      <c r="M32" s="113">
        <f t="shared" si="2"/>
        <v>0.79755989632608681</v>
      </c>
      <c r="N32" s="241">
        <f t="shared" si="8"/>
        <v>4423.99</v>
      </c>
      <c r="O32" s="241">
        <f t="shared" si="8"/>
        <v>1677.81</v>
      </c>
      <c r="P32" s="241">
        <f t="shared" si="8"/>
        <v>0</v>
      </c>
      <c r="Q32" s="241">
        <f t="shared" si="8"/>
        <v>2746.1800000000003</v>
      </c>
      <c r="R32" s="241">
        <f t="shared" si="8"/>
        <v>5.702281365833926</v>
      </c>
      <c r="S32" s="113">
        <f t="shared" si="3"/>
        <v>0.79755989632608681</v>
      </c>
      <c r="T32" s="241">
        <f t="shared" si="8"/>
        <v>1122.916283</v>
      </c>
      <c r="U32" s="110"/>
      <c r="V32" s="110"/>
      <c r="W32" s="238"/>
      <c r="X32" s="221"/>
    </row>
    <row r="33" spans="1:24" s="237" customFormat="1" ht="69.75" customHeight="1" x14ac:dyDescent="0.3">
      <c r="A33" s="227">
        <v>1</v>
      </c>
      <c r="B33" s="228"/>
      <c r="C33" s="242" t="s">
        <v>17</v>
      </c>
      <c r="D33" s="243"/>
      <c r="E33" s="228"/>
      <c r="F33" s="228"/>
      <c r="G33" s="228"/>
      <c r="H33" s="228"/>
      <c r="I33" s="228"/>
      <c r="J33" s="196"/>
      <c r="K33" s="228"/>
      <c r="L33" s="109"/>
      <c r="M33" s="231"/>
      <c r="N33" s="230"/>
      <c r="O33" s="228"/>
      <c r="P33" s="109"/>
      <c r="Q33" s="228"/>
      <c r="R33" s="109"/>
      <c r="S33" s="231"/>
      <c r="T33" s="116"/>
      <c r="U33" s="110"/>
      <c r="V33" s="110"/>
      <c r="W33" s="226"/>
      <c r="X33" s="221"/>
    </row>
    <row r="34" spans="1:24" ht="60.75" customHeight="1" x14ac:dyDescent="0.3">
      <c r="A34" s="265" t="s">
        <v>19</v>
      </c>
      <c r="B34" s="257" t="s">
        <v>196</v>
      </c>
      <c r="C34" s="266" t="s">
        <v>18</v>
      </c>
      <c r="D34" s="254" t="s">
        <v>207</v>
      </c>
      <c r="E34" s="228">
        <f t="shared" ref="E34" si="9">F34+G34</f>
        <v>1008.81</v>
      </c>
      <c r="F34" s="228">
        <v>518.80999999999995</v>
      </c>
      <c r="G34" s="228">
        <v>490</v>
      </c>
      <c r="H34" s="230">
        <f>I34+K34</f>
        <v>952.99</v>
      </c>
      <c r="I34" s="228">
        <f>F34</f>
        <v>518.80999999999995</v>
      </c>
      <c r="J34" s="109"/>
      <c r="K34" s="230">
        <v>434.18</v>
      </c>
      <c r="L34" s="109">
        <v>0.88608163265306128</v>
      </c>
      <c r="M34" s="231">
        <f t="shared" si="2"/>
        <v>0.94466747950555607</v>
      </c>
      <c r="N34" s="230">
        <f t="shared" si="7"/>
        <v>952.99</v>
      </c>
      <c r="O34" s="228">
        <f>I34</f>
        <v>518.80999999999995</v>
      </c>
      <c r="P34" s="109"/>
      <c r="Q34" s="230">
        <f>K34</f>
        <v>434.18</v>
      </c>
      <c r="R34" s="109">
        <v>0.88608163265306128</v>
      </c>
      <c r="S34" s="231">
        <f t="shared" si="3"/>
        <v>0.94466747950555607</v>
      </c>
      <c r="T34" s="116">
        <f>E34-N34</f>
        <v>55.819999999999936</v>
      </c>
      <c r="U34" s="267"/>
      <c r="V34" s="109" t="s">
        <v>225</v>
      </c>
      <c r="W34" s="238"/>
      <c r="X34" s="221"/>
    </row>
    <row r="35" spans="1:24" s="237" customFormat="1" ht="59.25" customHeight="1" x14ac:dyDescent="0.3">
      <c r="A35" s="227">
        <v>2</v>
      </c>
      <c r="B35" s="260" t="s">
        <v>196</v>
      </c>
      <c r="C35" s="242" t="s">
        <v>22</v>
      </c>
      <c r="D35" s="234" t="s">
        <v>207</v>
      </c>
      <c r="E35" s="228">
        <v>2590</v>
      </c>
      <c r="F35" s="228">
        <v>1159</v>
      </c>
      <c r="G35" s="228">
        <v>1431</v>
      </c>
      <c r="H35" s="228">
        <f>I35+K35</f>
        <v>2353</v>
      </c>
      <c r="I35" s="228">
        <f>F35</f>
        <v>1159</v>
      </c>
      <c r="J35" s="109"/>
      <c r="K35" s="228">
        <v>1194</v>
      </c>
      <c r="L35" s="109">
        <v>0</v>
      </c>
      <c r="M35" s="231">
        <f t="shared" si="2"/>
        <v>0.90849420849420848</v>
      </c>
      <c r="N35" s="230">
        <f t="shared" si="7"/>
        <v>2353</v>
      </c>
      <c r="O35" s="255">
        <f>I35</f>
        <v>1159</v>
      </c>
      <c r="P35" s="109"/>
      <c r="Q35" s="228">
        <f>K35</f>
        <v>1194</v>
      </c>
      <c r="R35" s="109">
        <f>Q35/G35</f>
        <v>0.83438155136268344</v>
      </c>
      <c r="S35" s="231">
        <f t="shared" si="3"/>
        <v>0.90849420849420848</v>
      </c>
      <c r="T35" s="116">
        <f>E35-N35</f>
        <v>237</v>
      </c>
      <c r="U35" s="267"/>
      <c r="V35" s="109" t="s">
        <v>234</v>
      </c>
      <c r="W35" s="226"/>
      <c r="X35" s="221"/>
    </row>
    <row r="36" spans="1:24" s="237" customFormat="1" ht="45" customHeight="1" x14ac:dyDescent="0.3">
      <c r="A36" s="227">
        <v>3</v>
      </c>
      <c r="B36" s="228"/>
      <c r="C36" s="242" t="s">
        <v>145</v>
      </c>
      <c r="D36" s="243"/>
      <c r="E36" s="228"/>
      <c r="F36" s="228"/>
      <c r="G36" s="228"/>
      <c r="H36" s="228"/>
      <c r="I36" s="228"/>
      <c r="J36" s="109"/>
      <c r="K36" s="228"/>
      <c r="L36" s="109"/>
      <c r="M36" s="231"/>
      <c r="N36" s="230"/>
      <c r="O36" s="228"/>
      <c r="P36" s="109"/>
      <c r="Q36" s="228"/>
      <c r="R36" s="109"/>
      <c r="S36" s="231"/>
      <c r="T36" s="116"/>
      <c r="U36" s="110"/>
      <c r="V36" s="110"/>
      <c r="W36" s="226"/>
      <c r="X36" s="221"/>
    </row>
    <row r="37" spans="1:24" ht="58.5" customHeight="1" x14ac:dyDescent="0.3">
      <c r="A37" s="265" t="s">
        <v>19</v>
      </c>
      <c r="B37" s="257" t="s">
        <v>196</v>
      </c>
      <c r="C37" s="266" t="s">
        <v>26</v>
      </c>
      <c r="D37" s="254" t="s">
        <v>211</v>
      </c>
      <c r="E37" s="228">
        <f t="shared" ref="E37" si="10">F37+G37</f>
        <v>387.09628299999997</v>
      </c>
      <c r="F37" s="228">
        <v>191.096283</v>
      </c>
      <c r="G37" s="228">
        <v>196</v>
      </c>
      <c r="H37" s="228">
        <v>0</v>
      </c>
      <c r="I37" s="228"/>
      <c r="J37" s="109"/>
      <c r="K37" s="228"/>
      <c r="L37" s="109">
        <v>0</v>
      </c>
      <c r="M37" s="231">
        <f t="shared" si="2"/>
        <v>0</v>
      </c>
      <c r="N37" s="230">
        <f t="shared" si="7"/>
        <v>0</v>
      </c>
      <c r="O37" s="255"/>
      <c r="P37" s="109"/>
      <c r="Q37" s="228">
        <v>0</v>
      </c>
      <c r="R37" s="109">
        <v>0</v>
      </c>
      <c r="S37" s="231">
        <f t="shared" si="3"/>
        <v>0</v>
      </c>
      <c r="T37" s="116">
        <f>E37-N37</f>
        <v>387.09628299999997</v>
      </c>
      <c r="U37" s="109" t="s">
        <v>238</v>
      </c>
      <c r="V37" s="109" t="s">
        <v>225</v>
      </c>
      <c r="W37" s="238"/>
      <c r="X37" s="221"/>
    </row>
    <row r="38" spans="1:24" s="237" customFormat="1" ht="46.5" customHeight="1" x14ac:dyDescent="0.3">
      <c r="A38" s="268">
        <v>4</v>
      </c>
      <c r="B38" s="269"/>
      <c r="C38" s="242" t="s">
        <v>27</v>
      </c>
      <c r="D38" s="243"/>
      <c r="E38" s="228"/>
      <c r="F38" s="228"/>
      <c r="G38" s="228"/>
      <c r="H38" s="228"/>
      <c r="I38" s="228"/>
      <c r="J38" s="109"/>
      <c r="K38" s="228"/>
      <c r="L38" s="109"/>
      <c r="M38" s="231"/>
      <c r="N38" s="230"/>
      <c r="O38" s="228"/>
      <c r="P38" s="109"/>
      <c r="Q38" s="228"/>
      <c r="R38" s="109"/>
      <c r="S38" s="231"/>
      <c r="T38" s="116"/>
      <c r="U38" s="110"/>
      <c r="V38" s="110"/>
      <c r="W38" s="226"/>
      <c r="X38" s="221"/>
    </row>
    <row r="39" spans="1:24" ht="69.75" customHeight="1" x14ac:dyDescent="0.3">
      <c r="A39" s="265" t="s">
        <v>19</v>
      </c>
      <c r="B39" s="257" t="s">
        <v>196</v>
      </c>
      <c r="C39" s="266" t="s">
        <v>29</v>
      </c>
      <c r="D39" s="254" t="s">
        <v>211</v>
      </c>
      <c r="E39" s="228">
        <f t="shared" ref="E39:E40" si="11">F39+G39</f>
        <v>353</v>
      </c>
      <c r="F39" s="228"/>
      <c r="G39" s="228">
        <v>353</v>
      </c>
      <c r="H39" s="228">
        <v>0</v>
      </c>
      <c r="I39" s="228"/>
      <c r="J39" s="109"/>
      <c r="K39" s="228"/>
      <c r="L39" s="109">
        <v>0</v>
      </c>
      <c r="M39" s="231">
        <f t="shared" si="2"/>
        <v>0</v>
      </c>
      <c r="N39" s="230">
        <f t="shared" si="7"/>
        <v>0</v>
      </c>
      <c r="O39" s="255"/>
      <c r="P39" s="109"/>
      <c r="Q39" s="228">
        <v>0</v>
      </c>
      <c r="R39" s="109">
        <v>0</v>
      </c>
      <c r="S39" s="231">
        <f t="shared" si="3"/>
        <v>0</v>
      </c>
      <c r="T39" s="116">
        <f>E39-N39</f>
        <v>353</v>
      </c>
      <c r="U39" s="109" t="s">
        <v>239</v>
      </c>
      <c r="V39" s="109" t="s">
        <v>225</v>
      </c>
      <c r="W39" s="238"/>
      <c r="X39" s="221"/>
    </row>
    <row r="40" spans="1:24" ht="43.5" customHeight="1" x14ac:dyDescent="0.3">
      <c r="A40" s="265" t="s">
        <v>19</v>
      </c>
      <c r="B40" s="257" t="s">
        <v>196</v>
      </c>
      <c r="C40" s="266" t="s">
        <v>33</v>
      </c>
      <c r="D40" s="254" t="s">
        <v>211</v>
      </c>
      <c r="E40" s="228">
        <f t="shared" si="11"/>
        <v>41</v>
      </c>
      <c r="F40" s="228"/>
      <c r="G40" s="228">
        <v>41</v>
      </c>
      <c r="H40" s="228">
        <v>0</v>
      </c>
      <c r="I40" s="228"/>
      <c r="J40" s="109"/>
      <c r="K40" s="228"/>
      <c r="L40" s="109">
        <v>0</v>
      </c>
      <c r="M40" s="231">
        <f t="shared" si="2"/>
        <v>0</v>
      </c>
      <c r="N40" s="230">
        <f t="shared" si="7"/>
        <v>0</v>
      </c>
      <c r="O40" s="255"/>
      <c r="P40" s="109"/>
      <c r="Q40" s="228">
        <v>0</v>
      </c>
      <c r="R40" s="109">
        <v>0</v>
      </c>
      <c r="S40" s="231">
        <f t="shared" si="3"/>
        <v>0</v>
      </c>
      <c r="T40" s="116">
        <f>E40-N40</f>
        <v>41</v>
      </c>
      <c r="U40" s="109" t="s">
        <v>240</v>
      </c>
      <c r="V40" s="109" t="s">
        <v>225</v>
      </c>
      <c r="W40" s="238"/>
      <c r="X40" s="221"/>
    </row>
    <row r="41" spans="1:24" s="237" customFormat="1" ht="107.25" customHeight="1" x14ac:dyDescent="0.3">
      <c r="A41" s="227">
        <v>5</v>
      </c>
      <c r="B41" s="260" t="s">
        <v>196</v>
      </c>
      <c r="C41" s="242" t="s">
        <v>34</v>
      </c>
      <c r="D41" s="254" t="s">
        <v>207</v>
      </c>
      <c r="E41" s="228">
        <v>1100</v>
      </c>
      <c r="F41" s="228"/>
      <c r="G41" s="228">
        <v>1100</v>
      </c>
      <c r="H41" s="228">
        <v>1080</v>
      </c>
      <c r="I41" s="228"/>
      <c r="J41" s="109"/>
      <c r="K41" s="228">
        <v>1080</v>
      </c>
      <c r="L41" s="109">
        <v>0.98181818181818181</v>
      </c>
      <c r="M41" s="231">
        <f t="shared" si="2"/>
        <v>0.98181818181818181</v>
      </c>
      <c r="N41" s="230">
        <f t="shared" si="7"/>
        <v>1080</v>
      </c>
      <c r="O41" s="255"/>
      <c r="P41" s="109"/>
      <c r="Q41" s="228">
        <v>1080</v>
      </c>
      <c r="R41" s="109">
        <v>0.98181818181818181</v>
      </c>
      <c r="S41" s="231">
        <f t="shared" si="3"/>
        <v>0.98181818181818181</v>
      </c>
      <c r="T41" s="116">
        <f>E41-N41</f>
        <v>20</v>
      </c>
      <c r="U41" s="109" t="s">
        <v>241</v>
      </c>
      <c r="V41" s="109" t="s">
        <v>217</v>
      </c>
      <c r="W41" s="226"/>
      <c r="X41" s="221"/>
    </row>
    <row r="42" spans="1:24" s="237" customFormat="1" ht="40.5" customHeight="1" x14ac:dyDescent="0.3">
      <c r="A42" s="227">
        <v>6</v>
      </c>
      <c r="B42" s="241"/>
      <c r="C42" s="242" t="s">
        <v>35</v>
      </c>
      <c r="D42" s="243"/>
      <c r="E42" s="228"/>
      <c r="F42" s="228"/>
      <c r="G42" s="228"/>
      <c r="H42" s="228"/>
      <c r="I42" s="228"/>
      <c r="J42" s="109"/>
      <c r="K42" s="228"/>
      <c r="L42" s="109"/>
      <c r="M42" s="231"/>
      <c r="N42" s="230"/>
      <c r="O42" s="235"/>
      <c r="P42" s="109"/>
      <c r="Q42" s="235"/>
      <c r="R42" s="109"/>
      <c r="S42" s="231"/>
      <c r="T42" s="116">
        <f t="shared" ref="T42:T46" si="12">E42-N42</f>
        <v>0</v>
      </c>
      <c r="U42" s="110"/>
      <c r="V42" s="110"/>
      <c r="W42" s="226"/>
      <c r="X42" s="221"/>
    </row>
    <row r="43" spans="1:24" ht="33" customHeight="1" x14ac:dyDescent="0.3">
      <c r="A43" s="265" t="s">
        <v>19</v>
      </c>
      <c r="B43" s="257" t="s">
        <v>196</v>
      </c>
      <c r="C43" s="266" t="s">
        <v>39</v>
      </c>
      <c r="D43" s="254" t="s">
        <v>209</v>
      </c>
      <c r="E43" s="228">
        <f t="shared" ref="E43" si="13">F43+G43</f>
        <v>9</v>
      </c>
      <c r="F43" s="228"/>
      <c r="G43" s="228">
        <v>9</v>
      </c>
      <c r="H43" s="228">
        <v>9</v>
      </c>
      <c r="I43" s="228"/>
      <c r="J43" s="109"/>
      <c r="K43" s="228">
        <v>9</v>
      </c>
      <c r="L43" s="109">
        <v>1</v>
      </c>
      <c r="M43" s="231">
        <f t="shared" si="2"/>
        <v>1</v>
      </c>
      <c r="N43" s="230">
        <f t="shared" si="7"/>
        <v>9</v>
      </c>
      <c r="O43" s="255"/>
      <c r="P43" s="109"/>
      <c r="Q43" s="228">
        <v>9</v>
      </c>
      <c r="R43" s="109">
        <v>1</v>
      </c>
      <c r="S43" s="231">
        <f t="shared" si="3"/>
        <v>1</v>
      </c>
      <c r="T43" s="116">
        <f t="shared" si="12"/>
        <v>0</v>
      </c>
      <c r="U43" s="109"/>
      <c r="V43" s="109"/>
      <c r="W43" s="226"/>
      <c r="X43" s="221"/>
    </row>
    <row r="44" spans="1:24" s="237" customFormat="1" ht="44.25" customHeight="1" x14ac:dyDescent="0.3">
      <c r="A44" s="227">
        <v>7</v>
      </c>
      <c r="B44" s="241"/>
      <c r="C44" s="242" t="s">
        <v>40</v>
      </c>
      <c r="D44" s="243"/>
      <c r="E44" s="228"/>
      <c r="F44" s="228"/>
      <c r="G44" s="228"/>
      <c r="H44" s="228"/>
      <c r="I44" s="228"/>
      <c r="J44" s="196"/>
      <c r="K44" s="228"/>
      <c r="L44" s="109"/>
      <c r="M44" s="231"/>
      <c r="N44" s="230"/>
      <c r="O44" s="228"/>
      <c r="P44" s="109"/>
      <c r="Q44" s="228"/>
      <c r="R44" s="109"/>
      <c r="S44" s="231"/>
      <c r="T44" s="116">
        <f t="shared" si="12"/>
        <v>0</v>
      </c>
      <c r="U44" s="110"/>
      <c r="V44" s="110"/>
      <c r="W44" s="226"/>
      <c r="X44" s="221"/>
    </row>
    <row r="45" spans="1:24" ht="49.5" customHeight="1" x14ac:dyDescent="0.3">
      <c r="A45" s="265" t="s">
        <v>19</v>
      </c>
      <c r="B45" s="257" t="s">
        <v>196</v>
      </c>
      <c r="C45" s="266" t="s">
        <v>42</v>
      </c>
      <c r="D45" s="254" t="s">
        <v>207</v>
      </c>
      <c r="E45" s="228">
        <f t="shared" ref="E45:E46" si="14">F45+G45</f>
        <v>29</v>
      </c>
      <c r="F45" s="228"/>
      <c r="G45" s="228">
        <v>29</v>
      </c>
      <c r="H45" s="228">
        <f>I45+K45</f>
        <v>29</v>
      </c>
      <c r="I45" s="228"/>
      <c r="J45" s="109"/>
      <c r="K45" s="228">
        <v>29</v>
      </c>
      <c r="L45" s="109">
        <v>0</v>
      </c>
      <c r="M45" s="231">
        <f t="shared" si="2"/>
        <v>1</v>
      </c>
      <c r="N45" s="230">
        <f t="shared" si="7"/>
        <v>29</v>
      </c>
      <c r="O45" s="255"/>
      <c r="P45" s="109"/>
      <c r="Q45" s="228">
        <v>29</v>
      </c>
      <c r="R45" s="109">
        <v>1</v>
      </c>
      <c r="S45" s="231">
        <f t="shared" si="3"/>
        <v>1</v>
      </c>
      <c r="T45" s="116">
        <f t="shared" si="12"/>
        <v>0</v>
      </c>
      <c r="U45" s="116"/>
      <c r="V45" s="109"/>
      <c r="W45" s="238"/>
      <c r="X45" s="221"/>
    </row>
    <row r="46" spans="1:24" ht="44.25" customHeight="1" x14ac:dyDescent="0.3">
      <c r="A46" s="265" t="s">
        <v>19</v>
      </c>
      <c r="B46" s="257" t="s">
        <v>196</v>
      </c>
      <c r="C46" s="266" t="s">
        <v>44</v>
      </c>
      <c r="D46" s="254" t="s">
        <v>207</v>
      </c>
      <c r="E46" s="228">
        <f t="shared" si="14"/>
        <v>29</v>
      </c>
      <c r="F46" s="228"/>
      <c r="G46" s="228">
        <v>29</v>
      </c>
      <c r="H46" s="228">
        <v>0</v>
      </c>
      <c r="I46" s="228"/>
      <c r="J46" s="109"/>
      <c r="K46" s="228"/>
      <c r="L46" s="109">
        <v>0</v>
      </c>
      <c r="M46" s="231">
        <f t="shared" si="2"/>
        <v>0</v>
      </c>
      <c r="N46" s="230">
        <f t="shared" si="7"/>
        <v>0</v>
      </c>
      <c r="O46" s="255"/>
      <c r="P46" s="109"/>
      <c r="Q46" s="228">
        <v>0</v>
      </c>
      <c r="R46" s="109">
        <v>1</v>
      </c>
      <c r="S46" s="231">
        <f t="shared" si="3"/>
        <v>0</v>
      </c>
      <c r="T46" s="116">
        <f t="shared" si="12"/>
        <v>29</v>
      </c>
      <c r="U46" s="116"/>
      <c r="V46" s="109"/>
      <c r="W46" s="238"/>
      <c r="X46" s="221"/>
    </row>
    <row r="47" spans="1:24" ht="48.75" customHeight="1" x14ac:dyDescent="0.3">
      <c r="A47" s="227" t="s">
        <v>9</v>
      </c>
      <c r="B47" s="228"/>
      <c r="C47" s="242" t="s">
        <v>93</v>
      </c>
      <c r="D47" s="243"/>
      <c r="E47" s="241">
        <f>SUM(E48:E49)</f>
        <v>698.17499999999995</v>
      </c>
      <c r="F47" s="241">
        <f t="shared" ref="F47:T47" si="15">SUM(F48:F49)</f>
        <v>123.175</v>
      </c>
      <c r="G47" s="241">
        <f t="shared" si="15"/>
        <v>575</v>
      </c>
      <c r="H47" s="241">
        <f t="shared" si="15"/>
        <v>669.60264000000006</v>
      </c>
      <c r="I47" s="241">
        <f t="shared" si="15"/>
        <v>121.89214</v>
      </c>
      <c r="J47" s="241">
        <f t="shared" si="15"/>
        <v>0</v>
      </c>
      <c r="K47" s="241">
        <f t="shared" si="15"/>
        <v>547.71050000000002</v>
      </c>
      <c r="L47" s="241">
        <f t="shared" si="15"/>
        <v>0.218</v>
      </c>
      <c r="M47" s="113">
        <f t="shared" si="2"/>
        <v>0.95907564722311756</v>
      </c>
      <c r="N47" s="241">
        <f t="shared" si="15"/>
        <v>669.60264000000006</v>
      </c>
      <c r="O47" s="241">
        <f t="shared" si="15"/>
        <v>121.89214</v>
      </c>
      <c r="P47" s="241">
        <f t="shared" si="15"/>
        <v>0</v>
      </c>
      <c r="Q47" s="241">
        <f t="shared" si="15"/>
        <v>547.71050000000002</v>
      </c>
      <c r="R47" s="241">
        <f t="shared" si="15"/>
        <v>2</v>
      </c>
      <c r="S47" s="113">
        <f t="shared" si="3"/>
        <v>0.95907564722311756</v>
      </c>
      <c r="T47" s="241">
        <f t="shared" si="15"/>
        <v>28.57235999999989</v>
      </c>
      <c r="U47" s="110"/>
      <c r="V47" s="110"/>
      <c r="W47" s="238"/>
      <c r="X47" s="221"/>
    </row>
    <row r="48" spans="1:24" ht="79.5" customHeight="1" x14ac:dyDescent="0.3">
      <c r="A48" s="265">
        <v>1</v>
      </c>
      <c r="B48" s="228" t="s">
        <v>196</v>
      </c>
      <c r="C48" s="258" t="s">
        <v>102</v>
      </c>
      <c r="D48" s="254" t="s">
        <v>211</v>
      </c>
      <c r="E48" s="228">
        <f t="shared" ref="E48:E49" si="16">F48+G48</f>
        <v>673.17499999999995</v>
      </c>
      <c r="F48" s="228">
        <v>123.175</v>
      </c>
      <c r="G48" s="228">
        <v>550</v>
      </c>
      <c r="H48" s="230">
        <f>I48+K48</f>
        <v>669.60264000000006</v>
      </c>
      <c r="I48" s="228">
        <v>121.89214</v>
      </c>
      <c r="J48" s="109"/>
      <c r="K48" s="228">
        <f>119.9+427.8105</f>
        <v>547.71050000000002</v>
      </c>
      <c r="L48" s="109">
        <v>0.218</v>
      </c>
      <c r="M48" s="231">
        <f t="shared" si="2"/>
        <v>0.99469326698109717</v>
      </c>
      <c r="N48" s="230">
        <f t="shared" si="7"/>
        <v>669.60264000000006</v>
      </c>
      <c r="O48" s="255">
        <f>I48</f>
        <v>121.89214</v>
      </c>
      <c r="P48" s="109"/>
      <c r="Q48" s="228">
        <f>K48</f>
        <v>547.71050000000002</v>
      </c>
      <c r="R48" s="109">
        <v>1</v>
      </c>
      <c r="S48" s="231">
        <f t="shared" si="3"/>
        <v>0.99469326698109717</v>
      </c>
      <c r="T48" s="116">
        <f t="shared" ref="T48:T49" si="17">E48-N48</f>
        <v>3.5723599999998896</v>
      </c>
      <c r="U48" s="196"/>
      <c r="V48" s="109" t="s">
        <v>233</v>
      </c>
      <c r="W48" s="238"/>
      <c r="X48" s="252"/>
    </row>
    <row r="49" spans="1:24" ht="82.5" customHeight="1" x14ac:dyDescent="0.3">
      <c r="A49" s="270">
        <v>2</v>
      </c>
      <c r="B49" s="271" t="s">
        <v>196</v>
      </c>
      <c r="C49" s="272" t="s">
        <v>123</v>
      </c>
      <c r="D49" s="273" t="s">
        <v>212</v>
      </c>
      <c r="E49" s="271">
        <f t="shared" si="16"/>
        <v>25</v>
      </c>
      <c r="F49" s="271"/>
      <c r="G49" s="271">
        <v>25</v>
      </c>
      <c r="H49" s="271">
        <v>0</v>
      </c>
      <c r="I49" s="271"/>
      <c r="J49" s="274"/>
      <c r="K49" s="271"/>
      <c r="L49" s="274">
        <v>0</v>
      </c>
      <c r="M49" s="274">
        <f t="shared" si="2"/>
        <v>0</v>
      </c>
      <c r="N49" s="275">
        <f t="shared" si="7"/>
        <v>0</v>
      </c>
      <c r="O49" s="276"/>
      <c r="P49" s="274"/>
      <c r="Q49" s="271">
        <v>0</v>
      </c>
      <c r="R49" s="274">
        <v>1</v>
      </c>
      <c r="S49" s="274">
        <f t="shared" si="3"/>
        <v>0</v>
      </c>
      <c r="T49" s="277">
        <f t="shared" si="17"/>
        <v>25</v>
      </c>
      <c r="U49" s="274" t="s">
        <v>243</v>
      </c>
      <c r="V49" s="274"/>
      <c r="W49" s="278"/>
      <c r="X49" s="221"/>
    </row>
    <row r="51" spans="1:24" ht="18" hidden="1" x14ac:dyDescent="0.35">
      <c r="C51" s="244" t="s">
        <v>204</v>
      </c>
      <c r="D51" s="245"/>
      <c r="M51" s="367" t="s">
        <v>201</v>
      </c>
      <c r="N51" s="367"/>
      <c r="O51" s="367"/>
      <c r="P51" s="367"/>
      <c r="Q51" s="367"/>
      <c r="R51" s="367"/>
      <c r="S51" s="367"/>
      <c r="T51" s="367"/>
      <c r="U51" s="367"/>
      <c r="V51" s="367"/>
      <c r="W51" s="367"/>
    </row>
    <row r="52" spans="1:24" ht="48.75" hidden="1" customHeight="1" x14ac:dyDescent="0.3">
      <c r="C52" s="370" t="s">
        <v>205</v>
      </c>
      <c r="D52" s="246"/>
      <c r="M52" s="368" t="s">
        <v>202</v>
      </c>
      <c r="N52" s="369"/>
      <c r="O52" s="369"/>
      <c r="P52" s="369"/>
      <c r="Q52" s="369"/>
      <c r="R52" s="369"/>
      <c r="S52" s="369"/>
      <c r="T52" s="369"/>
      <c r="U52" s="369"/>
      <c r="V52" s="369"/>
      <c r="W52" s="369"/>
    </row>
    <row r="53" spans="1:24" ht="17.399999999999999" hidden="1" x14ac:dyDescent="0.3">
      <c r="C53" s="370"/>
      <c r="D53" s="246"/>
      <c r="M53" s="247"/>
      <c r="N53" s="247"/>
      <c r="O53" s="247"/>
      <c r="P53" s="247"/>
      <c r="Q53" s="247"/>
      <c r="R53" s="247"/>
      <c r="S53" s="247"/>
      <c r="T53" s="118"/>
      <c r="U53" s="247"/>
      <c r="V53" s="247"/>
      <c r="W53" s="247"/>
    </row>
    <row r="54" spans="1:24" ht="17.399999999999999" hidden="1" x14ac:dyDescent="0.3">
      <c r="C54" s="370"/>
      <c r="D54" s="246"/>
      <c r="M54" s="247"/>
      <c r="N54" s="247"/>
      <c r="O54" s="247"/>
      <c r="P54" s="247"/>
      <c r="Q54" s="247"/>
      <c r="R54" s="247"/>
      <c r="S54" s="247"/>
      <c r="T54" s="118"/>
      <c r="U54" s="247"/>
      <c r="V54" s="247"/>
      <c r="W54" s="247"/>
    </row>
    <row r="55" spans="1:24" ht="17.399999999999999" hidden="1" x14ac:dyDescent="0.3">
      <c r="C55" s="370"/>
      <c r="D55" s="246"/>
      <c r="M55" s="247"/>
      <c r="N55" s="247"/>
      <c r="O55" s="247"/>
      <c r="P55" s="247"/>
      <c r="Q55" s="247"/>
      <c r="R55" s="247"/>
      <c r="S55" s="247"/>
      <c r="T55" s="118"/>
      <c r="U55" s="247"/>
      <c r="V55" s="247"/>
      <c r="W55" s="247"/>
    </row>
    <row r="56" spans="1:24" ht="17.399999999999999" hidden="1" x14ac:dyDescent="0.3">
      <c r="C56" s="370"/>
      <c r="D56" s="246"/>
      <c r="M56" s="247"/>
      <c r="N56" s="247"/>
      <c r="O56" s="247"/>
      <c r="P56" s="247"/>
      <c r="Q56" s="247"/>
      <c r="R56" s="247"/>
      <c r="S56" s="247"/>
      <c r="T56" s="118"/>
      <c r="U56" s="247"/>
      <c r="V56" s="247"/>
      <c r="W56" s="247"/>
    </row>
    <row r="57" spans="1:24" ht="17.399999999999999" hidden="1" x14ac:dyDescent="0.3">
      <c r="C57" s="370"/>
      <c r="D57" s="246"/>
      <c r="M57" s="247"/>
      <c r="N57" s="247"/>
      <c r="O57" s="247"/>
      <c r="P57" s="247"/>
      <c r="Q57" s="247"/>
      <c r="R57" s="247"/>
      <c r="S57" s="247"/>
      <c r="T57" s="118"/>
      <c r="U57" s="247"/>
      <c r="V57" s="247"/>
      <c r="W57" s="247"/>
    </row>
    <row r="58" spans="1:24" ht="17.399999999999999" hidden="1" x14ac:dyDescent="0.3">
      <c r="M58" s="367" t="s">
        <v>203</v>
      </c>
      <c r="N58" s="367"/>
      <c r="O58" s="367"/>
      <c r="P58" s="367"/>
      <c r="Q58" s="367"/>
      <c r="R58" s="367"/>
      <c r="S58" s="367"/>
      <c r="T58" s="367"/>
      <c r="U58" s="367"/>
      <c r="V58" s="367"/>
      <c r="W58" s="367"/>
    </row>
    <row r="59" spans="1:24" x14ac:dyDescent="0.3">
      <c r="Q59" s="248"/>
    </row>
    <row r="60" spans="1:24" x14ac:dyDescent="0.3">
      <c r="E60" s="249"/>
      <c r="H60" s="248"/>
    </row>
    <row r="62" spans="1:24" x14ac:dyDescent="0.3">
      <c r="Q62" s="221"/>
    </row>
    <row r="63" spans="1:24" x14ac:dyDescent="0.3">
      <c r="E63" s="221"/>
    </row>
  </sheetData>
  <autoFilter ref="A14:W49"/>
  <mergeCells count="39">
    <mergeCell ref="A2:W2"/>
    <mergeCell ref="A3:W3"/>
    <mergeCell ref="W10:W13"/>
    <mergeCell ref="P12:P13"/>
    <mergeCell ref="Q12:Q13"/>
    <mergeCell ref="R12:R13"/>
    <mergeCell ref="U10:U13"/>
    <mergeCell ref="V10:V13"/>
    <mergeCell ref="T10:T13"/>
    <mergeCell ref="N10:S10"/>
    <mergeCell ref="B10:B13"/>
    <mergeCell ref="N11:N13"/>
    <mergeCell ref="O11:R11"/>
    <mergeCell ref="S11:S13"/>
    <mergeCell ref="F12:F13"/>
    <mergeCell ref="H10:M10"/>
    <mergeCell ref="G12:G13"/>
    <mergeCell ref="O12:O13"/>
    <mergeCell ref="E11:E13"/>
    <mergeCell ref="F11:G11"/>
    <mergeCell ref="I11:J13"/>
    <mergeCell ref="K11:L13"/>
    <mergeCell ref="H11:H13"/>
    <mergeCell ref="U4:W4"/>
    <mergeCell ref="A1:W1"/>
    <mergeCell ref="M51:W51"/>
    <mergeCell ref="M52:W52"/>
    <mergeCell ref="M58:W58"/>
    <mergeCell ref="C52:C57"/>
    <mergeCell ref="G5:W6"/>
    <mergeCell ref="G7:W7"/>
    <mergeCell ref="D10:D13"/>
    <mergeCell ref="A5:C6"/>
    <mergeCell ref="M11:M13"/>
    <mergeCell ref="A8:W8"/>
    <mergeCell ref="G9:W9"/>
    <mergeCell ref="A10:A13"/>
    <mergeCell ref="C10:C13"/>
    <mergeCell ref="E10:G10"/>
  </mergeCells>
  <printOptions horizontalCentered="1"/>
  <pageMargins left="0.11811023622047245" right="0.11811023622047245" top="0.35433070866141736" bottom="0.35433070866141736" header="0.31496062992125984" footer="0.31496062992125984"/>
  <pageSetup paperSize="9" scale="59" orientation="landscape" r:id="rId1"/>
  <rowBreaks count="1" manualBreakCount="1">
    <brk id="36"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4"/>
  <sheetViews>
    <sheetView topLeftCell="A5" zoomScale="115" zoomScaleNormal="115" workbookViewId="0">
      <pane xSplit="2" ySplit="5" topLeftCell="C23" activePane="bottomRight" state="frozen"/>
      <selection activeCell="A5" sqref="A5"/>
      <selection pane="topRight" activeCell="C5" sqref="C5"/>
      <selection pane="bottomLeft" activeCell="A10" sqref="A10"/>
      <selection pane="bottomRight" activeCell="S12" sqref="S12"/>
    </sheetView>
  </sheetViews>
  <sheetFormatPr defaultRowHeight="14.4" x14ac:dyDescent="0.3"/>
  <cols>
    <col min="1" max="1" width="5.109375" style="97" customWidth="1"/>
    <col min="2" max="2" width="51.6640625" customWidth="1"/>
    <col min="3" max="3" width="7.6640625" customWidth="1"/>
    <col min="4" max="4" width="5.33203125" style="97" customWidth="1"/>
    <col min="5" max="5" width="6.6640625" customWidth="1"/>
    <col min="6" max="6" width="7" customWidth="1"/>
    <col min="7" max="7" width="5.5546875" customWidth="1"/>
    <col min="8" max="9" width="6.5546875" customWidth="1"/>
    <col min="10" max="10" width="7" customWidth="1"/>
    <col min="11" max="11" width="6.88671875" customWidth="1"/>
    <col min="12" max="12" width="8.44140625" customWidth="1"/>
    <col min="13" max="14" width="6.6640625" customWidth="1"/>
    <col min="15" max="15" width="8" customWidth="1"/>
    <col min="16" max="17" width="7" customWidth="1"/>
    <col min="18" max="18" width="6.44140625" customWidth="1"/>
  </cols>
  <sheetData>
    <row r="1" spans="1:20" ht="15.6" x14ac:dyDescent="0.3">
      <c r="A1" s="6"/>
      <c r="B1" s="7"/>
      <c r="C1" s="7"/>
      <c r="G1" s="83"/>
      <c r="H1" s="83"/>
      <c r="I1" s="83"/>
      <c r="J1" s="83"/>
      <c r="K1" s="83"/>
      <c r="L1" s="83"/>
      <c r="M1" s="83"/>
      <c r="N1" s="395" t="s">
        <v>164</v>
      </c>
      <c r="O1" s="395"/>
      <c r="P1" s="395"/>
      <c r="Q1" s="395"/>
      <c r="R1" s="395"/>
    </row>
    <row r="2" spans="1:20" ht="22.2" customHeight="1" x14ac:dyDescent="0.3">
      <c r="A2" s="404" t="s">
        <v>163</v>
      </c>
      <c r="B2" s="404"/>
      <c r="C2" s="404"/>
      <c r="D2" s="404"/>
      <c r="E2" s="404"/>
      <c r="F2" s="404"/>
      <c r="G2" s="404"/>
      <c r="H2" s="404"/>
      <c r="I2" s="404"/>
      <c r="J2" s="404"/>
      <c r="K2" s="404"/>
      <c r="L2" s="404"/>
      <c r="M2" s="404"/>
      <c r="N2" s="404"/>
      <c r="O2" s="404"/>
      <c r="P2" s="404"/>
      <c r="Q2" s="404"/>
      <c r="R2" s="404"/>
    </row>
    <row r="3" spans="1:20" ht="18" customHeight="1" x14ac:dyDescent="0.3">
      <c r="A3" s="407" t="s">
        <v>154</v>
      </c>
      <c r="B3" s="407"/>
      <c r="C3" s="407"/>
      <c r="D3" s="407"/>
      <c r="E3" s="407"/>
      <c r="F3" s="407"/>
      <c r="G3" s="407"/>
      <c r="H3" s="407"/>
      <c r="I3" s="407"/>
      <c r="J3" s="407"/>
      <c r="K3" s="407"/>
      <c r="L3" s="407"/>
      <c r="M3" s="407"/>
      <c r="N3" s="407"/>
      <c r="O3" s="407"/>
      <c r="P3" s="407"/>
      <c r="Q3" s="407"/>
      <c r="R3" s="407"/>
    </row>
    <row r="4" spans="1:20" ht="18.600000000000001" customHeight="1" x14ac:dyDescent="0.3">
      <c r="A4" s="8"/>
      <c r="B4" s="9"/>
      <c r="C4" s="10"/>
      <c r="D4" s="11"/>
      <c r="E4" s="406" t="s">
        <v>0</v>
      </c>
      <c r="F4" s="406"/>
      <c r="G4" s="406"/>
      <c r="H4" s="406"/>
      <c r="I4" s="406"/>
      <c r="J4" s="406"/>
      <c r="K4" s="406"/>
      <c r="L4" s="406"/>
      <c r="M4" s="406"/>
      <c r="N4" s="406"/>
      <c r="O4" s="406"/>
      <c r="P4" s="406"/>
      <c r="Q4" s="406"/>
      <c r="R4" s="406"/>
    </row>
    <row r="5" spans="1:20" ht="27" customHeight="1" x14ac:dyDescent="0.3">
      <c r="A5" s="397" t="s">
        <v>1</v>
      </c>
      <c r="B5" s="397" t="s">
        <v>2</v>
      </c>
      <c r="C5" s="397" t="s">
        <v>147</v>
      </c>
      <c r="D5" s="397"/>
      <c r="E5" s="397"/>
      <c r="F5" s="397" t="s">
        <v>173</v>
      </c>
      <c r="G5" s="397"/>
      <c r="H5" s="397"/>
      <c r="I5" s="397"/>
      <c r="J5" s="397"/>
      <c r="K5" s="397"/>
      <c r="L5" s="398" t="s">
        <v>153</v>
      </c>
      <c r="M5" s="399"/>
      <c r="N5" s="399"/>
      <c r="O5" s="399"/>
      <c r="P5" s="399"/>
      <c r="Q5" s="400"/>
      <c r="R5" s="397" t="s">
        <v>91</v>
      </c>
    </row>
    <row r="6" spans="1:20" ht="24.6" customHeight="1" x14ac:dyDescent="0.3">
      <c r="A6" s="405"/>
      <c r="B6" s="396"/>
      <c r="C6" s="396" t="s">
        <v>148</v>
      </c>
      <c r="D6" s="396" t="s">
        <v>4</v>
      </c>
      <c r="E6" s="396"/>
      <c r="F6" s="396" t="s">
        <v>3</v>
      </c>
      <c r="G6" s="396" t="s">
        <v>14</v>
      </c>
      <c r="H6" s="396"/>
      <c r="I6" s="396" t="s">
        <v>143</v>
      </c>
      <c r="J6" s="396"/>
      <c r="K6" s="396" t="s">
        <v>171</v>
      </c>
      <c r="L6" s="396" t="s">
        <v>3</v>
      </c>
      <c r="M6" s="396" t="s">
        <v>4</v>
      </c>
      <c r="N6" s="396"/>
      <c r="O6" s="396"/>
      <c r="P6" s="396"/>
      <c r="Q6" s="396" t="s">
        <v>171</v>
      </c>
      <c r="R6" s="396"/>
    </row>
    <row r="7" spans="1:20" ht="23.4" customHeight="1" x14ac:dyDescent="0.3">
      <c r="A7" s="405"/>
      <c r="B7" s="396"/>
      <c r="C7" s="396"/>
      <c r="D7" s="396" t="s">
        <v>159</v>
      </c>
      <c r="E7" s="402" t="s">
        <v>149</v>
      </c>
      <c r="F7" s="396"/>
      <c r="G7" s="396" t="s">
        <v>150</v>
      </c>
      <c r="H7" s="396" t="s">
        <v>161</v>
      </c>
      <c r="I7" s="396" t="s">
        <v>150</v>
      </c>
      <c r="J7" s="401" t="s">
        <v>16</v>
      </c>
      <c r="K7" s="396"/>
      <c r="L7" s="396"/>
      <c r="M7" s="396" t="s">
        <v>14</v>
      </c>
      <c r="N7" s="401" t="s">
        <v>92</v>
      </c>
      <c r="O7" s="396" t="s">
        <v>15</v>
      </c>
      <c r="P7" s="401" t="s">
        <v>160</v>
      </c>
      <c r="Q7" s="396"/>
      <c r="R7" s="396"/>
    </row>
    <row r="8" spans="1:20" ht="67.5" customHeight="1" x14ac:dyDescent="0.3">
      <c r="A8" s="405"/>
      <c r="B8" s="396"/>
      <c r="C8" s="396"/>
      <c r="D8" s="396"/>
      <c r="E8" s="403"/>
      <c r="F8" s="396"/>
      <c r="G8" s="396"/>
      <c r="H8" s="396"/>
      <c r="I8" s="396"/>
      <c r="J8" s="401"/>
      <c r="K8" s="396"/>
      <c r="L8" s="396"/>
      <c r="M8" s="396"/>
      <c r="N8" s="401"/>
      <c r="O8" s="396"/>
      <c r="P8" s="401"/>
      <c r="Q8" s="396"/>
      <c r="R8" s="396"/>
    </row>
    <row r="9" spans="1:20" ht="17.399999999999999" customHeight="1" x14ac:dyDescent="0.3">
      <c r="A9" s="32" t="s">
        <v>156</v>
      </c>
      <c r="B9" s="32" t="s">
        <v>155</v>
      </c>
      <c r="C9" s="32" t="s">
        <v>176</v>
      </c>
      <c r="D9" s="32" t="s">
        <v>157</v>
      </c>
      <c r="E9" s="32" t="s">
        <v>158</v>
      </c>
      <c r="F9" s="32" t="s">
        <v>187</v>
      </c>
      <c r="G9" s="32">
        <v>7</v>
      </c>
      <c r="H9" s="13" t="s">
        <v>175</v>
      </c>
      <c r="I9" s="32" t="s">
        <v>177</v>
      </c>
      <c r="J9" s="2" t="s">
        <v>179</v>
      </c>
      <c r="K9" s="85" t="s">
        <v>180</v>
      </c>
      <c r="L9" s="32" t="s">
        <v>181</v>
      </c>
      <c r="M9" s="32" t="s">
        <v>182</v>
      </c>
      <c r="N9" s="85" t="s">
        <v>183</v>
      </c>
      <c r="O9" s="32" t="s">
        <v>188</v>
      </c>
      <c r="P9" s="2" t="s">
        <v>184</v>
      </c>
      <c r="Q9" s="85" t="s">
        <v>185</v>
      </c>
      <c r="R9" s="32" t="s">
        <v>186</v>
      </c>
    </row>
    <row r="10" spans="1:20" x14ac:dyDescent="0.3">
      <c r="A10" s="32"/>
      <c r="B10" s="95" t="s">
        <v>13</v>
      </c>
      <c r="C10" s="12">
        <f>C11</f>
        <v>8921</v>
      </c>
      <c r="D10" s="12">
        <f t="shared" ref="D10:O10" si="0">D11</f>
        <v>0</v>
      </c>
      <c r="E10" s="12">
        <f t="shared" si="0"/>
        <v>8921</v>
      </c>
      <c r="F10" s="12">
        <f t="shared" si="0"/>
        <v>1514.18</v>
      </c>
      <c r="G10" s="12">
        <f t="shared" si="0"/>
        <v>0</v>
      </c>
      <c r="H10" s="12">
        <f t="shared" si="0"/>
        <v>0</v>
      </c>
      <c r="I10" s="12">
        <f t="shared" si="0"/>
        <v>1514.18</v>
      </c>
      <c r="J10" s="12">
        <f t="shared" si="0"/>
        <v>0.41168569874932032</v>
      </c>
      <c r="K10" s="12">
        <f t="shared" si="0"/>
        <v>0.41168569874932032</v>
      </c>
      <c r="L10" s="12">
        <f t="shared" si="0"/>
        <v>8019.98</v>
      </c>
      <c r="M10" s="12">
        <f t="shared" si="0"/>
        <v>0</v>
      </c>
      <c r="N10" s="12">
        <f t="shared" si="0"/>
        <v>0</v>
      </c>
      <c r="O10" s="12">
        <f t="shared" si="0"/>
        <v>8019.98</v>
      </c>
      <c r="P10" s="5">
        <f t="shared" ref="P10:P11" si="1">O10/E10</f>
        <v>0.89900011209505659</v>
      </c>
      <c r="Q10" s="5">
        <f t="shared" ref="Q10:Q11" si="2">L10/C10</f>
        <v>0.89900011209505659</v>
      </c>
      <c r="R10" s="32"/>
    </row>
    <row r="11" spans="1:20" x14ac:dyDescent="0.3">
      <c r="A11" s="32"/>
      <c r="B11" s="99" t="s">
        <v>10</v>
      </c>
      <c r="C11" s="98">
        <f>C12+C68+C119</f>
        <v>8921</v>
      </c>
      <c r="D11" s="98">
        <f t="shared" ref="D11:O11" si="3">D12+D68+D119</f>
        <v>0</v>
      </c>
      <c r="E11" s="98">
        <f t="shared" si="3"/>
        <v>8921</v>
      </c>
      <c r="F11" s="98">
        <f t="shared" si="3"/>
        <v>1514.18</v>
      </c>
      <c r="G11" s="98">
        <f t="shared" si="3"/>
        <v>0</v>
      </c>
      <c r="H11" s="98">
        <f t="shared" si="3"/>
        <v>0</v>
      </c>
      <c r="I11" s="98">
        <f t="shared" si="3"/>
        <v>1514.18</v>
      </c>
      <c r="J11" s="98">
        <f t="shared" si="3"/>
        <v>0.41168569874932032</v>
      </c>
      <c r="K11" s="98">
        <f t="shared" si="3"/>
        <v>0.41168569874932032</v>
      </c>
      <c r="L11" s="98">
        <f t="shared" si="3"/>
        <v>8019.98</v>
      </c>
      <c r="M11" s="98">
        <f t="shared" si="3"/>
        <v>0</v>
      </c>
      <c r="N11" s="98">
        <f t="shared" si="3"/>
        <v>0</v>
      </c>
      <c r="O11" s="98">
        <f t="shared" si="3"/>
        <v>8019.98</v>
      </c>
      <c r="P11" s="5">
        <f t="shared" si="1"/>
        <v>0.89900011209505659</v>
      </c>
      <c r="Q11" s="5">
        <f t="shared" si="2"/>
        <v>0.89900011209505659</v>
      </c>
      <c r="R11" s="100"/>
    </row>
    <row r="12" spans="1:20" ht="32.25" customHeight="1" x14ac:dyDescent="0.3">
      <c r="A12" s="17" t="s">
        <v>5</v>
      </c>
      <c r="B12" s="57" t="s">
        <v>6</v>
      </c>
      <c r="C12" s="101">
        <f>C13</f>
        <v>4668</v>
      </c>
      <c r="D12" s="101">
        <f t="shared" ref="D12:Q12" si="4">D13</f>
        <v>0</v>
      </c>
      <c r="E12" s="101">
        <f t="shared" si="4"/>
        <v>4668</v>
      </c>
      <c r="F12" s="101">
        <f t="shared" si="4"/>
        <v>0</v>
      </c>
      <c r="G12" s="101">
        <f t="shared" si="4"/>
        <v>0</v>
      </c>
      <c r="H12" s="101">
        <f t="shared" si="4"/>
        <v>0</v>
      </c>
      <c r="I12" s="101">
        <f t="shared" si="4"/>
        <v>0</v>
      </c>
      <c r="J12" s="101">
        <f t="shared" si="4"/>
        <v>0</v>
      </c>
      <c r="K12" s="101">
        <f t="shared" si="4"/>
        <v>0</v>
      </c>
      <c r="L12" s="101">
        <f t="shared" si="4"/>
        <v>4129</v>
      </c>
      <c r="M12" s="101">
        <f t="shared" si="4"/>
        <v>0</v>
      </c>
      <c r="N12" s="101">
        <f t="shared" si="4"/>
        <v>0</v>
      </c>
      <c r="O12" s="101">
        <f t="shared" si="4"/>
        <v>4129</v>
      </c>
      <c r="P12" s="102">
        <f t="shared" si="4"/>
        <v>0.88453299057412171</v>
      </c>
      <c r="Q12" s="102">
        <f t="shared" si="4"/>
        <v>0.88453299057412171</v>
      </c>
      <c r="R12" s="15"/>
      <c r="S12" s="108" t="e">
        <f>#REF!+'Bieu 01 SN'!C10</f>
        <v>#REF!</v>
      </c>
      <c r="T12" s="108" t="e">
        <f>F10+#REF!</f>
        <v>#REF!</v>
      </c>
    </row>
    <row r="13" spans="1:20" x14ac:dyDescent="0.3">
      <c r="A13" s="17"/>
      <c r="B13" s="29" t="s">
        <v>10</v>
      </c>
      <c r="C13" s="100">
        <f t="shared" ref="C13:O13" si="5">SUM(C14:C67)</f>
        <v>4668</v>
      </c>
      <c r="D13" s="100">
        <f t="shared" si="5"/>
        <v>0</v>
      </c>
      <c r="E13" s="100">
        <f t="shared" si="5"/>
        <v>4668</v>
      </c>
      <c r="F13" s="100">
        <f t="shared" si="5"/>
        <v>0</v>
      </c>
      <c r="G13" s="100">
        <f t="shared" si="5"/>
        <v>0</v>
      </c>
      <c r="H13" s="100">
        <f t="shared" si="5"/>
        <v>0</v>
      </c>
      <c r="I13" s="100">
        <f t="shared" si="5"/>
        <v>0</v>
      </c>
      <c r="J13" s="100">
        <f t="shared" si="5"/>
        <v>0</v>
      </c>
      <c r="K13" s="100">
        <f t="shared" si="5"/>
        <v>0</v>
      </c>
      <c r="L13" s="100">
        <f t="shared" si="5"/>
        <v>4129</v>
      </c>
      <c r="M13" s="100">
        <f t="shared" si="5"/>
        <v>0</v>
      </c>
      <c r="N13" s="100">
        <f t="shared" si="5"/>
        <v>0</v>
      </c>
      <c r="O13" s="100">
        <f t="shared" si="5"/>
        <v>4129</v>
      </c>
      <c r="P13" s="2">
        <f>O13/E13</f>
        <v>0.88453299057412171</v>
      </c>
      <c r="Q13" s="2">
        <f>L13/C13</f>
        <v>0.88453299057412171</v>
      </c>
      <c r="R13" s="15"/>
    </row>
    <row r="14" spans="1:20" ht="25.2" customHeight="1" x14ac:dyDescent="0.3">
      <c r="A14" s="14">
        <v>1</v>
      </c>
      <c r="B14" s="58" t="s">
        <v>46</v>
      </c>
      <c r="C14" s="12"/>
      <c r="D14" s="12"/>
      <c r="E14" s="12"/>
      <c r="F14" s="12"/>
      <c r="G14" s="12"/>
      <c r="H14" s="12"/>
      <c r="I14" s="12"/>
      <c r="J14" s="12"/>
      <c r="K14" s="12"/>
      <c r="L14" s="12"/>
      <c r="M14" s="12"/>
      <c r="N14" s="12"/>
      <c r="O14" s="12"/>
      <c r="P14" s="12"/>
      <c r="Q14" s="12"/>
      <c r="R14" s="19"/>
    </row>
    <row r="15" spans="1:20" ht="22.8" x14ac:dyDescent="0.3">
      <c r="A15" s="12">
        <v>2</v>
      </c>
      <c r="B15" s="58" t="s">
        <v>48</v>
      </c>
      <c r="C15" s="21"/>
      <c r="D15" s="21"/>
      <c r="E15" s="21"/>
      <c r="F15" s="21"/>
      <c r="G15" s="21"/>
      <c r="H15" s="13"/>
      <c r="I15" s="21"/>
      <c r="J15" s="2"/>
      <c r="K15" s="44"/>
      <c r="L15" s="21"/>
      <c r="M15" s="21"/>
      <c r="N15" s="2"/>
      <c r="O15" s="21"/>
      <c r="P15" s="2"/>
      <c r="Q15" s="2"/>
      <c r="R15" s="20"/>
    </row>
    <row r="16" spans="1:20" x14ac:dyDescent="0.3">
      <c r="A16" s="14"/>
      <c r="B16" s="29" t="s">
        <v>10</v>
      </c>
      <c r="C16" s="21"/>
      <c r="D16" s="21"/>
      <c r="E16" s="21"/>
      <c r="F16" s="21"/>
      <c r="G16" s="21"/>
      <c r="H16" s="13"/>
      <c r="I16" s="21"/>
      <c r="J16" s="2"/>
      <c r="K16" s="44"/>
      <c r="L16" s="21"/>
      <c r="M16" s="21"/>
      <c r="N16" s="2"/>
      <c r="O16" s="21"/>
      <c r="P16" s="2"/>
      <c r="Q16" s="2"/>
      <c r="R16" s="20"/>
    </row>
    <row r="17" spans="1:18" ht="15" customHeight="1" x14ac:dyDescent="0.3">
      <c r="A17" s="34" t="s">
        <v>19</v>
      </c>
      <c r="B17" s="59" t="s">
        <v>191</v>
      </c>
      <c r="C17" s="21">
        <f>D17+E17</f>
        <v>19</v>
      </c>
      <c r="D17" s="21"/>
      <c r="E17" s="21">
        <v>19</v>
      </c>
      <c r="F17" s="103">
        <f>G17+I17</f>
        <v>0</v>
      </c>
      <c r="G17" s="21"/>
      <c r="H17" s="2"/>
      <c r="I17" s="103">
        <v>0</v>
      </c>
      <c r="J17" s="2">
        <f>I17/E17</f>
        <v>0</v>
      </c>
      <c r="K17" s="2">
        <f>F17/C17</f>
        <v>0</v>
      </c>
      <c r="L17" s="37">
        <f>M17+O17</f>
        <v>0</v>
      </c>
      <c r="M17" s="51"/>
      <c r="N17" s="2"/>
      <c r="O17" s="37">
        <v>0</v>
      </c>
      <c r="P17" s="2">
        <f>O17/E17</f>
        <v>0</v>
      </c>
      <c r="Q17" s="2">
        <f>L17/C17</f>
        <v>0</v>
      </c>
      <c r="R17" s="19"/>
    </row>
    <row r="18" spans="1:18" ht="45" customHeight="1" x14ac:dyDescent="0.3">
      <c r="A18" s="24" t="s">
        <v>49</v>
      </c>
      <c r="B18" s="58" t="s">
        <v>50</v>
      </c>
      <c r="C18" s="21"/>
      <c r="D18" s="21"/>
      <c r="E18" s="4"/>
      <c r="F18" s="14"/>
      <c r="G18" s="13"/>
      <c r="H18" s="13"/>
      <c r="I18" s="21"/>
      <c r="J18" s="2"/>
      <c r="K18" s="44"/>
      <c r="L18" s="21"/>
      <c r="M18" s="21"/>
      <c r="N18" s="2"/>
      <c r="O18" s="21"/>
      <c r="P18" s="2"/>
      <c r="Q18" s="2"/>
      <c r="R18" s="15"/>
    </row>
    <row r="19" spans="1:18" x14ac:dyDescent="0.3">
      <c r="A19" s="14"/>
      <c r="B19" s="29" t="s">
        <v>10</v>
      </c>
      <c r="C19" s="21"/>
      <c r="D19" s="14"/>
      <c r="E19" s="4"/>
      <c r="F19" s="14"/>
      <c r="G19" s="13"/>
      <c r="H19" s="13"/>
      <c r="I19" s="21"/>
      <c r="J19" s="2"/>
      <c r="K19" s="44"/>
      <c r="L19" s="21"/>
      <c r="M19" s="21"/>
      <c r="N19" s="2"/>
      <c r="O19" s="21"/>
      <c r="P19" s="2"/>
      <c r="Q19" s="2"/>
      <c r="R19" s="15"/>
    </row>
    <row r="20" spans="1:18" ht="15.6" customHeight="1" x14ac:dyDescent="0.3">
      <c r="A20" s="14"/>
      <c r="B20" s="29" t="s">
        <v>11</v>
      </c>
      <c r="C20" s="14"/>
      <c r="D20" s="14"/>
      <c r="E20" s="14"/>
      <c r="F20" s="14"/>
      <c r="G20" s="14"/>
      <c r="H20" s="14"/>
      <c r="I20" s="14"/>
      <c r="J20" s="14"/>
      <c r="K20" s="14"/>
      <c r="L20" s="14"/>
      <c r="M20" s="14"/>
      <c r="N20" s="14"/>
      <c r="O20" s="14"/>
      <c r="P20" s="14"/>
      <c r="Q20" s="14"/>
      <c r="R20" s="15"/>
    </row>
    <row r="21" spans="1:18" x14ac:dyDescent="0.3">
      <c r="A21" s="14"/>
      <c r="B21" s="60" t="s">
        <v>152</v>
      </c>
      <c r="C21" s="21"/>
      <c r="D21" s="21"/>
      <c r="E21" s="21"/>
      <c r="F21" s="21"/>
      <c r="G21" s="21"/>
      <c r="H21" s="21"/>
      <c r="I21" s="21"/>
      <c r="J21" s="21"/>
      <c r="K21" s="21"/>
      <c r="L21" s="21"/>
      <c r="M21" s="21"/>
      <c r="N21" s="21"/>
      <c r="O21" s="21"/>
      <c r="P21" s="21"/>
      <c r="Q21" s="21"/>
      <c r="R21" s="21"/>
    </row>
    <row r="22" spans="1:18" ht="27.75" customHeight="1" x14ac:dyDescent="0.3">
      <c r="A22" s="25" t="s">
        <v>51</v>
      </c>
      <c r="B22" s="61" t="s">
        <v>52</v>
      </c>
      <c r="C22" s="21"/>
      <c r="D22" s="21"/>
      <c r="E22" s="21"/>
      <c r="F22" s="21"/>
      <c r="G22" s="21"/>
      <c r="H22" s="21"/>
      <c r="I22" s="21"/>
      <c r="J22" s="21"/>
      <c r="K22" s="21"/>
      <c r="L22" s="21"/>
      <c r="M22" s="21"/>
      <c r="N22" s="21"/>
      <c r="O22" s="21"/>
      <c r="P22" s="21"/>
      <c r="Q22" s="21"/>
      <c r="R22" s="15"/>
    </row>
    <row r="23" spans="1:18" ht="42" customHeight="1" x14ac:dyDescent="0.3">
      <c r="A23" s="25" t="s">
        <v>53</v>
      </c>
      <c r="B23" s="61" t="s">
        <v>54</v>
      </c>
      <c r="C23" s="21"/>
      <c r="D23" s="21"/>
      <c r="E23" s="21"/>
      <c r="F23" s="21"/>
      <c r="G23" s="21"/>
      <c r="H23" s="21"/>
      <c r="I23" s="21"/>
      <c r="J23" s="2"/>
      <c r="K23" s="2"/>
      <c r="L23" s="21"/>
      <c r="M23" s="21"/>
      <c r="N23" s="2"/>
      <c r="O23" s="21"/>
      <c r="P23" s="2"/>
      <c r="Q23" s="2"/>
      <c r="R23" s="20"/>
    </row>
    <row r="24" spans="1:18" ht="18.600000000000001" customHeight="1" x14ac:dyDescent="0.3">
      <c r="A24" s="26" t="s">
        <v>55</v>
      </c>
      <c r="B24" s="62" t="s">
        <v>56</v>
      </c>
      <c r="C24" s="14"/>
      <c r="D24" s="14"/>
      <c r="E24" s="14"/>
      <c r="F24" s="14"/>
      <c r="G24" s="14"/>
      <c r="H24" s="14"/>
      <c r="I24" s="14"/>
      <c r="J24" s="14"/>
      <c r="K24" s="14"/>
      <c r="L24" s="14"/>
      <c r="M24" s="14"/>
      <c r="N24" s="14"/>
      <c r="O24" s="14"/>
      <c r="P24" s="14"/>
      <c r="Q24" s="14"/>
      <c r="R24" s="15"/>
    </row>
    <row r="25" spans="1:18" x14ac:dyDescent="0.3">
      <c r="A25" s="25"/>
      <c r="B25" s="29" t="s">
        <v>10</v>
      </c>
      <c r="C25" s="12"/>
      <c r="D25" s="12"/>
      <c r="E25" s="12"/>
      <c r="F25" s="12"/>
      <c r="G25" s="12"/>
      <c r="H25" s="12"/>
      <c r="I25" s="12"/>
      <c r="J25" s="12"/>
      <c r="K25" s="12"/>
      <c r="L25" s="12"/>
      <c r="M25" s="12"/>
      <c r="N25" s="12"/>
      <c r="O25" s="12"/>
      <c r="P25" s="12"/>
      <c r="Q25" s="12"/>
      <c r="R25" s="27"/>
    </row>
    <row r="26" spans="1:18" x14ac:dyDescent="0.3">
      <c r="A26" s="34" t="s">
        <v>19</v>
      </c>
      <c r="B26" s="59" t="s">
        <v>191</v>
      </c>
      <c r="C26" s="21">
        <f>D26+E26</f>
        <v>456</v>
      </c>
      <c r="D26" s="21"/>
      <c r="E26" s="21">
        <v>456</v>
      </c>
      <c r="F26" s="103">
        <f>G26+I26</f>
        <v>0</v>
      </c>
      <c r="G26" s="21"/>
      <c r="H26" s="2"/>
      <c r="I26" s="103">
        <v>0</v>
      </c>
      <c r="J26" s="2">
        <f>I26/E26</f>
        <v>0</v>
      </c>
      <c r="K26" s="2">
        <f>F26/C26</f>
        <v>0</v>
      </c>
      <c r="L26" s="37">
        <f>M26+O26</f>
        <v>0</v>
      </c>
      <c r="M26" s="51"/>
      <c r="N26" s="2"/>
      <c r="O26" s="37">
        <v>0</v>
      </c>
      <c r="P26" s="2">
        <f>O26/E26</f>
        <v>0</v>
      </c>
      <c r="Q26" s="2">
        <f>L26/C26</f>
        <v>0</v>
      </c>
      <c r="R26" s="19"/>
    </row>
    <row r="27" spans="1:18" ht="26.4" customHeight="1" x14ac:dyDescent="0.3">
      <c r="A27" s="24" t="s">
        <v>57</v>
      </c>
      <c r="B27" s="58" t="s">
        <v>58</v>
      </c>
      <c r="C27" s="12"/>
      <c r="D27" s="12"/>
      <c r="E27" s="12"/>
      <c r="F27" s="12"/>
      <c r="G27" s="12"/>
      <c r="H27" s="12"/>
      <c r="I27" s="12"/>
      <c r="J27" s="12"/>
      <c r="K27" s="12"/>
      <c r="L27" s="12"/>
      <c r="M27" s="12"/>
      <c r="N27" s="12"/>
      <c r="O27" s="12"/>
      <c r="P27" s="12"/>
      <c r="Q27" s="12"/>
      <c r="R27" s="15"/>
    </row>
    <row r="28" spans="1:18" x14ac:dyDescent="0.3">
      <c r="A28" s="14"/>
      <c r="B28" s="29" t="s">
        <v>10</v>
      </c>
      <c r="C28" s="21"/>
      <c r="D28" s="21"/>
      <c r="E28" s="21"/>
      <c r="F28" s="21"/>
      <c r="G28" s="21"/>
      <c r="H28" s="2"/>
      <c r="I28" s="21"/>
      <c r="J28" s="2"/>
      <c r="K28" s="44"/>
      <c r="L28" s="21"/>
      <c r="M28" s="21"/>
      <c r="N28" s="2"/>
      <c r="O28" s="21"/>
      <c r="P28" s="2"/>
      <c r="Q28" s="2"/>
      <c r="R28" s="20"/>
    </row>
    <row r="29" spans="1:18" x14ac:dyDescent="0.3">
      <c r="A29" s="34" t="s">
        <v>19</v>
      </c>
      <c r="B29" s="59" t="s">
        <v>191</v>
      </c>
      <c r="C29" s="21">
        <f>D29+E29</f>
        <v>597</v>
      </c>
      <c r="D29" s="21"/>
      <c r="E29" s="21">
        <v>597</v>
      </c>
      <c r="F29" s="103">
        <f>G29+I29</f>
        <v>0</v>
      </c>
      <c r="G29" s="21"/>
      <c r="H29" s="2"/>
      <c r="I29" s="103">
        <v>0</v>
      </c>
      <c r="J29" s="2">
        <f>I29/E29</f>
        <v>0</v>
      </c>
      <c r="K29" s="2">
        <f>F29/C29</f>
        <v>0</v>
      </c>
      <c r="L29" s="37">
        <f>M29+O29</f>
        <v>597</v>
      </c>
      <c r="M29" s="51"/>
      <c r="N29" s="2"/>
      <c r="O29" s="37">
        <v>597</v>
      </c>
      <c r="P29" s="2">
        <f>O29/E29</f>
        <v>1</v>
      </c>
      <c r="Q29" s="2">
        <f>L29/C29</f>
        <v>1</v>
      </c>
      <c r="R29" s="19"/>
    </row>
    <row r="30" spans="1:18" ht="22.8" x14ac:dyDescent="0.3">
      <c r="A30" s="24" t="s">
        <v>59</v>
      </c>
      <c r="B30" s="58" t="s">
        <v>60</v>
      </c>
      <c r="C30" s="21"/>
      <c r="D30" s="21"/>
      <c r="E30" s="21"/>
      <c r="F30" s="21"/>
      <c r="G30" s="21"/>
      <c r="H30" s="2"/>
      <c r="I30" s="21"/>
      <c r="J30" s="5"/>
      <c r="K30" s="44"/>
      <c r="L30" s="21"/>
      <c r="M30" s="21"/>
      <c r="N30" s="2"/>
      <c r="O30" s="21"/>
      <c r="P30" s="2"/>
      <c r="Q30" s="2"/>
      <c r="R30" s="15"/>
    </row>
    <row r="31" spans="1:18" x14ac:dyDescent="0.3">
      <c r="A31" s="14"/>
      <c r="B31" s="29" t="s">
        <v>10</v>
      </c>
      <c r="C31" s="21"/>
      <c r="D31" s="21"/>
      <c r="E31" s="21"/>
      <c r="F31" s="21"/>
      <c r="G31" s="21"/>
      <c r="H31" s="13"/>
      <c r="I31" s="21"/>
      <c r="J31" s="5"/>
      <c r="K31" s="44"/>
      <c r="L31" s="21"/>
      <c r="M31" s="21"/>
      <c r="N31" s="2"/>
      <c r="O31" s="21"/>
      <c r="P31" s="2"/>
      <c r="Q31" s="2"/>
      <c r="R31" s="15"/>
    </row>
    <row r="32" spans="1:18" x14ac:dyDescent="0.3">
      <c r="A32" s="14"/>
      <c r="B32" s="29" t="s">
        <v>11</v>
      </c>
      <c r="C32" s="21"/>
      <c r="D32" s="21"/>
      <c r="E32" s="21"/>
      <c r="F32" s="21"/>
      <c r="G32" s="21"/>
      <c r="H32" s="13"/>
      <c r="I32" s="21"/>
      <c r="J32" s="5"/>
      <c r="K32" s="44"/>
      <c r="L32" s="21"/>
      <c r="M32" s="21"/>
      <c r="N32" s="2"/>
      <c r="O32" s="21"/>
      <c r="P32" s="2"/>
      <c r="Q32" s="2"/>
      <c r="R32" s="15"/>
    </row>
    <row r="33" spans="1:18" x14ac:dyDescent="0.3">
      <c r="A33" s="14"/>
      <c r="B33" s="60" t="s">
        <v>152</v>
      </c>
      <c r="C33" s="12"/>
      <c r="D33" s="12"/>
      <c r="E33" s="12"/>
      <c r="F33" s="12"/>
      <c r="G33" s="12"/>
      <c r="H33" s="12"/>
      <c r="I33" s="12"/>
      <c r="J33" s="12"/>
      <c r="K33" s="12"/>
      <c r="L33" s="12"/>
      <c r="M33" s="12"/>
      <c r="N33" s="12"/>
      <c r="O33" s="12"/>
      <c r="P33" s="5"/>
      <c r="Q33" s="5"/>
      <c r="R33" s="15"/>
    </row>
    <row r="34" spans="1:18" ht="36" x14ac:dyDescent="0.3">
      <c r="A34" s="25" t="s">
        <v>61</v>
      </c>
      <c r="B34" s="61" t="s">
        <v>62</v>
      </c>
      <c r="C34" s="21"/>
      <c r="D34" s="21"/>
      <c r="E34" s="21"/>
      <c r="F34" s="21"/>
      <c r="G34" s="21"/>
      <c r="H34" s="2"/>
      <c r="I34" s="21"/>
      <c r="J34" s="2"/>
      <c r="K34" s="44"/>
      <c r="L34" s="21"/>
      <c r="M34" s="21"/>
      <c r="N34" s="2"/>
      <c r="O34" s="21"/>
      <c r="P34" s="2"/>
      <c r="Q34" s="2"/>
      <c r="R34" s="15"/>
    </row>
    <row r="35" spans="1:18" x14ac:dyDescent="0.3">
      <c r="A35" s="24"/>
      <c r="B35" s="29" t="s">
        <v>10</v>
      </c>
      <c r="C35" s="21"/>
      <c r="D35" s="21"/>
      <c r="E35" s="4"/>
      <c r="F35" s="21"/>
      <c r="G35" s="21"/>
      <c r="H35" s="13"/>
      <c r="I35" s="21"/>
      <c r="J35" s="2"/>
      <c r="K35" s="44"/>
      <c r="L35" s="21"/>
      <c r="M35" s="14"/>
      <c r="N35" s="2"/>
      <c r="O35" s="21"/>
      <c r="P35" s="2"/>
      <c r="Q35" s="2"/>
      <c r="R35" s="15"/>
    </row>
    <row r="36" spans="1:18" x14ac:dyDescent="0.3">
      <c r="A36" s="34" t="s">
        <v>19</v>
      </c>
      <c r="B36" s="59" t="s">
        <v>191</v>
      </c>
      <c r="C36" s="21">
        <f>D36+E36</f>
        <v>1190</v>
      </c>
      <c r="D36" s="21"/>
      <c r="E36" s="21">
        <v>1190</v>
      </c>
      <c r="F36" s="103">
        <f>G36+I36</f>
        <v>0</v>
      </c>
      <c r="G36" s="21"/>
      <c r="H36" s="2"/>
      <c r="I36" s="103">
        <v>0</v>
      </c>
      <c r="J36" s="2">
        <f>I36/E36</f>
        <v>0</v>
      </c>
      <c r="K36" s="2">
        <f>F36/C36</f>
        <v>0</v>
      </c>
      <c r="L36" s="37">
        <f>M36+O36</f>
        <v>1190</v>
      </c>
      <c r="M36" s="51"/>
      <c r="N36" s="2"/>
      <c r="O36" s="37">
        <f>E36</f>
        <v>1190</v>
      </c>
      <c r="P36" s="2">
        <f>O36/E36</f>
        <v>1</v>
      </c>
      <c r="Q36" s="2">
        <f>L36/C36</f>
        <v>1</v>
      </c>
      <c r="R36" s="19"/>
    </row>
    <row r="37" spans="1:18" ht="40.5" customHeight="1" x14ac:dyDescent="0.3">
      <c r="A37" s="25" t="s">
        <v>63</v>
      </c>
      <c r="B37" s="61" t="s">
        <v>64</v>
      </c>
      <c r="C37" s="21"/>
      <c r="D37" s="21"/>
      <c r="E37" s="21"/>
      <c r="F37" s="21"/>
      <c r="G37" s="21"/>
      <c r="H37" s="2"/>
      <c r="I37" s="21"/>
      <c r="J37" s="2"/>
      <c r="K37" s="44"/>
      <c r="L37" s="21"/>
      <c r="M37" s="21"/>
      <c r="N37" s="2"/>
      <c r="O37" s="21"/>
      <c r="P37" s="2"/>
      <c r="Q37" s="2"/>
      <c r="R37" s="15"/>
    </row>
    <row r="38" spans="1:18" ht="14.25" customHeight="1" x14ac:dyDescent="0.3">
      <c r="A38" s="25"/>
      <c r="B38" s="29" t="s">
        <v>10</v>
      </c>
      <c r="C38" s="21"/>
      <c r="D38" s="21"/>
      <c r="E38" s="21"/>
      <c r="F38" s="21"/>
      <c r="G38" s="21"/>
      <c r="H38" s="2"/>
      <c r="I38" s="21"/>
      <c r="J38" s="2"/>
      <c r="K38" s="44"/>
      <c r="L38" s="21"/>
      <c r="M38" s="21"/>
      <c r="N38" s="2"/>
      <c r="O38" s="21"/>
      <c r="P38" s="2"/>
      <c r="Q38" s="2"/>
      <c r="R38" s="15"/>
    </row>
    <row r="39" spans="1:18" ht="14.25" customHeight="1" x14ac:dyDescent="0.3">
      <c r="A39" s="25"/>
      <c r="B39" s="59" t="s">
        <v>191</v>
      </c>
      <c r="C39" s="21">
        <f>D39+E39</f>
        <v>669</v>
      </c>
      <c r="D39" s="21"/>
      <c r="E39" s="21">
        <v>669</v>
      </c>
      <c r="F39" s="103">
        <f>G39+I39</f>
        <v>0</v>
      </c>
      <c r="G39" s="21"/>
      <c r="H39" s="2"/>
      <c r="I39" s="103">
        <v>0</v>
      </c>
      <c r="J39" s="2">
        <f>I39/E39</f>
        <v>0</v>
      </c>
      <c r="K39" s="2">
        <f>F39/C39</f>
        <v>0</v>
      </c>
      <c r="L39" s="37">
        <f>M39+O39</f>
        <v>669</v>
      </c>
      <c r="M39" s="51"/>
      <c r="N39" s="2"/>
      <c r="O39" s="37">
        <f>E39</f>
        <v>669</v>
      </c>
      <c r="P39" s="2">
        <f>O39/E39</f>
        <v>1</v>
      </c>
      <c r="Q39" s="2">
        <f>L39/C39</f>
        <v>1</v>
      </c>
      <c r="R39" s="15"/>
    </row>
    <row r="40" spans="1:18" x14ac:dyDescent="0.3">
      <c r="A40" s="25">
        <v>1</v>
      </c>
      <c r="B40" s="61" t="s">
        <v>65</v>
      </c>
      <c r="C40" s="21"/>
      <c r="D40" s="21"/>
      <c r="E40" s="4"/>
      <c r="F40" s="21"/>
      <c r="G40" s="21"/>
      <c r="H40" s="13"/>
      <c r="I40" s="21"/>
      <c r="J40" s="2"/>
      <c r="K40" s="44"/>
      <c r="L40" s="21"/>
      <c r="M40" s="21"/>
      <c r="N40" s="2"/>
      <c r="O40" s="21"/>
      <c r="P40" s="2"/>
      <c r="Q40" s="2"/>
      <c r="R40" s="15"/>
    </row>
    <row r="41" spans="1:18" x14ac:dyDescent="0.3">
      <c r="A41" s="14">
        <v>2</v>
      </c>
      <c r="B41" s="61" t="s">
        <v>66</v>
      </c>
      <c r="C41" s="21"/>
      <c r="D41" s="13"/>
      <c r="E41" s="4"/>
      <c r="F41" s="21"/>
      <c r="G41" s="21"/>
      <c r="H41" s="13"/>
      <c r="I41" s="21"/>
      <c r="J41" s="2"/>
      <c r="K41" s="44"/>
      <c r="L41" s="21"/>
      <c r="M41" s="21"/>
      <c r="N41" s="2"/>
      <c r="O41" s="21"/>
      <c r="P41" s="2"/>
      <c r="Q41" s="2"/>
      <c r="R41" s="20"/>
    </row>
    <row r="42" spans="1:18" ht="24" x14ac:dyDescent="0.3">
      <c r="A42" s="14" t="s">
        <v>67</v>
      </c>
      <c r="B42" s="61" t="s">
        <v>68</v>
      </c>
      <c r="C42" s="21"/>
      <c r="D42" s="21"/>
      <c r="E42" s="4"/>
      <c r="F42" s="21"/>
      <c r="G42" s="22"/>
      <c r="H42" s="2"/>
      <c r="I42" s="22"/>
      <c r="J42" s="2"/>
      <c r="K42" s="2"/>
      <c r="L42" s="22"/>
      <c r="M42" s="21"/>
      <c r="N42" s="2"/>
      <c r="O42" s="21"/>
      <c r="P42" s="2"/>
      <c r="Q42" s="2"/>
      <c r="R42" s="20"/>
    </row>
    <row r="43" spans="1:18" x14ac:dyDescent="0.3">
      <c r="A43" s="14"/>
      <c r="B43" s="29" t="s">
        <v>10</v>
      </c>
      <c r="C43" s="21"/>
      <c r="D43" s="21"/>
      <c r="E43" s="4"/>
      <c r="F43" s="21"/>
      <c r="G43" s="22"/>
      <c r="H43" s="2"/>
      <c r="I43" s="21"/>
      <c r="J43" s="2"/>
      <c r="K43" s="2"/>
      <c r="L43" s="22"/>
      <c r="M43" s="21"/>
      <c r="N43" s="2"/>
      <c r="O43" s="21"/>
      <c r="P43" s="2"/>
      <c r="Q43" s="2"/>
      <c r="R43" s="15"/>
    </row>
    <row r="44" spans="1:18" x14ac:dyDescent="0.3">
      <c r="A44" s="14" t="s">
        <v>19</v>
      </c>
      <c r="B44" s="59" t="s">
        <v>191</v>
      </c>
      <c r="C44" s="21">
        <f>D44+E44</f>
        <v>434</v>
      </c>
      <c r="D44" s="21"/>
      <c r="E44" s="21">
        <v>434</v>
      </c>
      <c r="F44" s="103">
        <f>G44+I44</f>
        <v>0</v>
      </c>
      <c r="G44" s="21"/>
      <c r="H44" s="2"/>
      <c r="I44" s="103">
        <v>0</v>
      </c>
      <c r="J44" s="2">
        <f>I44/E44</f>
        <v>0</v>
      </c>
      <c r="K44" s="2">
        <f>F44/C44</f>
        <v>0</v>
      </c>
      <c r="L44" s="37">
        <f>M44+O44</f>
        <v>370</v>
      </c>
      <c r="M44" s="51"/>
      <c r="N44" s="2"/>
      <c r="O44" s="37">
        <v>370</v>
      </c>
      <c r="P44" s="2">
        <f>O44/E44</f>
        <v>0.85253456221198154</v>
      </c>
      <c r="Q44" s="2">
        <f>L44/C44</f>
        <v>0.85253456221198154</v>
      </c>
      <c r="R44" s="20"/>
    </row>
    <row r="45" spans="1:18" ht="24" x14ac:dyDescent="0.3">
      <c r="A45" s="25" t="s">
        <v>69</v>
      </c>
      <c r="B45" s="61" t="s">
        <v>70</v>
      </c>
      <c r="C45" s="14"/>
      <c r="D45" s="14"/>
      <c r="E45" s="14"/>
      <c r="F45" s="14"/>
      <c r="G45" s="14"/>
      <c r="H45" s="13"/>
      <c r="I45" s="14"/>
      <c r="J45" s="2"/>
      <c r="K45" s="44"/>
      <c r="L45" s="14"/>
      <c r="M45" s="14"/>
      <c r="N45" s="2"/>
      <c r="O45" s="14"/>
      <c r="P45" s="2"/>
      <c r="Q45" s="2"/>
      <c r="R45" s="15"/>
    </row>
    <row r="46" spans="1:18" ht="22.8" x14ac:dyDescent="0.3">
      <c r="A46" s="24" t="s">
        <v>71</v>
      </c>
      <c r="B46" s="58" t="s">
        <v>72</v>
      </c>
      <c r="C46" s="21"/>
      <c r="D46" s="21"/>
      <c r="E46" s="4"/>
      <c r="F46" s="21"/>
      <c r="G46" s="22"/>
      <c r="H46" s="2"/>
      <c r="I46" s="22"/>
      <c r="J46" s="2"/>
      <c r="K46" s="44"/>
      <c r="L46" s="21"/>
      <c r="M46" s="21"/>
      <c r="N46" s="2"/>
      <c r="O46" s="21"/>
      <c r="P46" s="2"/>
      <c r="Q46" s="2"/>
      <c r="R46" s="20"/>
    </row>
    <row r="47" spans="1:18" ht="18" customHeight="1" x14ac:dyDescent="0.3">
      <c r="A47" s="14"/>
      <c r="B47" s="29" t="s">
        <v>10</v>
      </c>
      <c r="C47" s="12"/>
      <c r="D47" s="12"/>
      <c r="E47" s="12"/>
      <c r="F47" s="12"/>
      <c r="G47" s="12"/>
      <c r="H47" s="12"/>
      <c r="I47" s="12"/>
      <c r="J47" s="5"/>
      <c r="K47" s="42"/>
      <c r="L47" s="12"/>
      <c r="M47" s="12"/>
      <c r="N47" s="5"/>
      <c r="O47" s="12"/>
      <c r="P47" s="5"/>
      <c r="Q47" s="5"/>
      <c r="R47" s="19"/>
    </row>
    <row r="48" spans="1:18" x14ac:dyDescent="0.3">
      <c r="A48" s="78" t="s">
        <v>19</v>
      </c>
      <c r="B48" s="59" t="s">
        <v>191</v>
      </c>
      <c r="C48" s="21">
        <f>D48+E48</f>
        <v>382</v>
      </c>
      <c r="D48" s="21"/>
      <c r="E48" s="21">
        <v>382</v>
      </c>
      <c r="F48" s="103">
        <f>G48+I48</f>
        <v>0</v>
      </c>
      <c r="G48" s="21"/>
      <c r="H48" s="2"/>
      <c r="I48" s="103">
        <v>0</v>
      </c>
      <c r="J48" s="2">
        <f>I48/E48</f>
        <v>0</v>
      </c>
      <c r="K48" s="2">
        <f>F48/C48</f>
        <v>0</v>
      </c>
      <c r="L48" s="37">
        <f>M48+O48</f>
        <v>382</v>
      </c>
      <c r="M48" s="51"/>
      <c r="N48" s="2"/>
      <c r="O48" s="37">
        <v>382</v>
      </c>
      <c r="P48" s="2">
        <f>O48/E48</f>
        <v>1</v>
      </c>
      <c r="Q48" s="2">
        <f>L48/C48</f>
        <v>1</v>
      </c>
      <c r="R48" s="20"/>
    </row>
    <row r="49" spans="1:18" ht="24.6" customHeight="1" x14ac:dyDescent="0.3">
      <c r="A49" s="24" t="s">
        <v>73</v>
      </c>
      <c r="B49" s="58" t="s">
        <v>74</v>
      </c>
      <c r="C49" s="12"/>
      <c r="D49" s="12"/>
      <c r="E49" s="12"/>
      <c r="F49" s="12"/>
      <c r="G49" s="12"/>
      <c r="H49" s="5"/>
      <c r="I49" s="12"/>
      <c r="J49" s="5"/>
      <c r="K49" s="42"/>
      <c r="L49" s="12"/>
      <c r="M49" s="12"/>
      <c r="N49" s="5"/>
      <c r="O49" s="12"/>
      <c r="P49" s="5"/>
      <c r="Q49" s="5"/>
      <c r="R49" s="19"/>
    </row>
    <row r="50" spans="1:18" ht="22.8" x14ac:dyDescent="0.3">
      <c r="A50" s="24" t="s">
        <v>75</v>
      </c>
      <c r="B50" s="58" t="s">
        <v>76</v>
      </c>
      <c r="C50" s="21"/>
      <c r="D50" s="13"/>
      <c r="E50" s="13"/>
      <c r="F50" s="13"/>
      <c r="G50" s="13"/>
      <c r="H50" s="13"/>
      <c r="I50" s="13"/>
      <c r="J50" s="2"/>
      <c r="K50" s="44"/>
      <c r="L50" s="13"/>
      <c r="M50" s="13"/>
      <c r="N50" s="2"/>
      <c r="O50" s="13"/>
      <c r="P50" s="2"/>
      <c r="Q50" s="2"/>
      <c r="R50" s="19"/>
    </row>
    <row r="51" spans="1:18" x14ac:dyDescent="0.3">
      <c r="A51" s="13"/>
      <c r="B51" s="29" t="s">
        <v>10</v>
      </c>
      <c r="C51" s="13"/>
      <c r="D51" s="13"/>
      <c r="E51" s="13"/>
      <c r="F51" s="13"/>
      <c r="G51" s="13"/>
      <c r="H51" s="13"/>
      <c r="I51" s="13"/>
      <c r="J51" s="2"/>
      <c r="K51" s="44"/>
      <c r="L51" s="13"/>
      <c r="M51" s="13"/>
      <c r="N51" s="2"/>
      <c r="O51" s="13"/>
      <c r="P51" s="2"/>
      <c r="Q51" s="2"/>
      <c r="R51" s="19"/>
    </row>
    <row r="52" spans="1:18" x14ac:dyDescent="0.3">
      <c r="A52" s="13" t="s">
        <v>19</v>
      </c>
      <c r="B52" s="59" t="s">
        <v>191</v>
      </c>
      <c r="C52" s="21">
        <f>D52+E52</f>
        <v>469</v>
      </c>
      <c r="D52" s="21"/>
      <c r="E52" s="21">
        <v>469</v>
      </c>
      <c r="F52" s="103">
        <f>G52+I52</f>
        <v>0</v>
      </c>
      <c r="G52" s="21"/>
      <c r="H52" s="2"/>
      <c r="I52" s="103">
        <v>0</v>
      </c>
      <c r="J52" s="2">
        <f>I52/E52</f>
        <v>0</v>
      </c>
      <c r="K52" s="2">
        <f>F52/C52</f>
        <v>0</v>
      </c>
      <c r="L52" s="37">
        <f>M52+O52</f>
        <v>469</v>
      </c>
      <c r="M52" s="51"/>
      <c r="N52" s="2"/>
      <c r="O52" s="37">
        <f>E52</f>
        <v>469</v>
      </c>
      <c r="P52" s="2">
        <f>O52/E52</f>
        <v>1</v>
      </c>
      <c r="Q52" s="2">
        <f>L52/C52</f>
        <v>1</v>
      </c>
      <c r="R52" s="18"/>
    </row>
    <row r="53" spans="1:18" ht="22.8" x14ac:dyDescent="0.3">
      <c r="A53" s="24" t="s">
        <v>77</v>
      </c>
      <c r="B53" s="58" t="s">
        <v>78</v>
      </c>
      <c r="C53" s="13"/>
      <c r="D53" s="13"/>
      <c r="E53" s="4"/>
      <c r="F53" s="13"/>
      <c r="G53" s="13"/>
      <c r="H53" s="13"/>
      <c r="I53" s="13"/>
      <c r="J53" s="2"/>
      <c r="K53" s="44"/>
      <c r="L53" s="13"/>
      <c r="M53" s="13"/>
      <c r="N53" s="2"/>
      <c r="O53" s="13"/>
      <c r="P53" s="2"/>
      <c r="Q53" s="2"/>
      <c r="R53" s="19"/>
    </row>
    <row r="54" spans="1:18" x14ac:dyDescent="0.3">
      <c r="A54" s="13"/>
      <c r="B54" s="59" t="s">
        <v>10</v>
      </c>
      <c r="C54" s="14"/>
      <c r="D54" s="14"/>
      <c r="E54" s="14"/>
      <c r="F54" s="14"/>
      <c r="G54" s="14"/>
      <c r="H54" s="2"/>
      <c r="I54" s="14"/>
      <c r="J54" s="5"/>
      <c r="K54" s="42"/>
      <c r="L54" s="14"/>
      <c r="M54" s="14"/>
      <c r="N54" s="5"/>
      <c r="O54" s="14"/>
      <c r="P54" s="5"/>
      <c r="Q54" s="5"/>
      <c r="R54" s="15"/>
    </row>
    <row r="55" spans="1:18" ht="24" x14ac:dyDescent="0.3">
      <c r="A55" s="25" t="s">
        <v>79</v>
      </c>
      <c r="B55" s="61" t="s">
        <v>80</v>
      </c>
      <c r="C55" s="13"/>
      <c r="D55" s="21"/>
      <c r="E55" s="4"/>
      <c r="F55" s="13"/>
      <c r="G55" s="13"/>
      <c r="H55" s="13"/>
      <c r="I55" s="13"/>
      <c r="J55" s="2"/>
      <c r="K55" s="44"/>
      <c r="L55" s="13"/>
      <c r="M55" s="14"/>
      <c r="N55" s="2"/>
      <c r="O55" s="48"/>
      <c r="P55" s="2"/>
      <c r="Q55" s="2"/>
      <c r="R55" s="15"/>
    </row>
    <row r="56" spans="1:18" ht="24" x14ac:dyDescent="0.3">
      <c r="A56" s="25" t="s">
        <v>81</v>
      </c>
      <c r="B56" s="61" t="s">
        <v>82</v>
      </c>
      <c r="C56" s="21"/>
      <c r="D56" s="21"/>
      <c r="E56" s="21"/>
      <c r="F56" s="21"/>
      <c r="G56" s="21"/>
      <c r="H56" s="13"/>
      <c r="I56" s="21"/>
      <c r="J56" s="2"/>
      <c r="K56" s="44"/>
      <c r="L56" s="21"/>
      <c r="M56" s="21"/>
      <c r="N56" s="2"/>
      <c r="O56" s="21"/>
      <c r="P56" s="2"/>
      <c r="Q56" s="2"/>
      <c r="R56" s="20"/>
    </row>
    <row r="57" spans="1:18" x14ac:dyDescent="0.3">
      <c r="A57" s="28"/>
      <c r="B57" s="29" t="s">
        <v>10</v>
      </c>
      <c r="C57" s="21"/>
      <c r="D57" s="21"/>
      <c r="E57" s="4"/>
      <c r="F57" s="13"/>
      <c r="G57" s="13"/>
      <c r="H57" s="2"/>
      <c r="I57" s="13"/>
      <c r="J57" s="2"/>
      <c r="K57" s="44"/>
      <c r="L57" s="13"/>
      <c r="M57" s="14"/>
      <c r="N57" s="2"/>
      <c r="O57" s="21"/>
      <c r="P57" s="2"/>
      <c r="Q57" s="2"/>
      <c r="R57" s="15"/>
    </row>
    <row r="58" spans="1:18" x14ac:dyDescent="0.3">
      <c r="A58" s="78" t="s">
        <v>19</v>
      </c>
      <c r="B58" s="59" t="s">
        <v>191</v>
      </c>
      <c r="C58" s="21">
        <f>D58+E58</f>
        <v>111</v>
      </c>
      <c r="D58" s="21"/>
      <c r="E58" s="21">
        <v>111</v>
      </c>
      <c r="F58" s="103">
        <f>G58+I58</f>
        <v>0</v>
      </c>
      <c r="G58" s="21"/>
      <c r="H58" s="2"/>
      <c r="I58" s="103">
        <v>0</v>
      </c>
      <c r="J58" s="2">
        <f>I58/E58</f>
        <v>0</v>
      </c>
      <c r="K58" s="2">
        <f>F58/C58</f>
        <v>0</v>
      </c>
      <c r="L58" s="37">
        <f>M58+O58</f>
        <v>111</v>
      </c>
      <c r="M58" s="51"/>
      <c r="N58" s="2"/>
      <c r="O58" s="37">
        <f>E58</f>
        <v>111</v>
      </c>
      <c r="P58" s="2">
        <f>O58/E58</f>
        <v>1</v>
      </c>
      <c r="Q58" s="2">
        <f>L58/C58</f>
        <v>1</v>
      </c>
      <c r="R58" s="15"/>
    </row>
    <row r="59" spans="1:18" ht="34.200000000000003" x14ac:dyDescent="0.3">
      <c r="A59" s="24" t="s">
        <v>83</v>
      </c>
      <c r="B59" s="58" t="s">
        <v>84</v>
      </c>
      <c r="C59" s="21"/>
      <c r="D59" s="21"/>
      <c r="E59" s="21"/>
      <c r="F59" s="21"/>
      <c r="G59" s="21"/>
      <c r="H59" s="13"/>
      <c r="I59" s="21"/>
      <c r="J59" s="2"/>
      <c r="K59" s="2"/>
      <c r="L59" s="21"/>
      <c r="M59" s="21"/>
      <c r="N59" s="2"/>
      <c r="O59" s="21"/>
      <c r="P59" s="2"/>
      <c r="Q59" s="2"/>
      <c r="R59" s="20"/>
    </row>
    <row r="60" spans="1:18" x14ac:dyDescent="0.3">
      <c r="A60" s="14"/>
      <c r="B60" s="59" t="s">
        <v>10</v>
      </c>
      <c r="C60" s="21"/>
      <c r="D60" s="21"/>
      <c r="E60" s="21"/>
      <c r="F60" s="21"/>
      <c r="G60" s="21"/>
      <c r="H60" s="13"/>
      <c r="I60" s="21"/>
      <c r="J60" s="2"/>
      <c r="K60" s="2"/>
      <c r="L60" s="21"/>
      <c r="M60" s="21"/>
      <c r="N60" s="2"/>
      <c r="O60" s="21"/>
      <c r="P60" s="2"/>
      <c r="Q60" s="2"/>
      <c r="R60" s="20"/>
    </row>
    <row r="61" spans="1:18" x14ac:dyDescent="0.3">
      <c r="A61" s="25" t="s">
        <v>85</v>
      </c>
      <c r="B61" s="61" t="s">
        <v>86</v>
      </c>
      <c r="C61" s="21"/>
      <c r="D61" s="21"/>
      <c r="E61" s="21"/>
      <c r="F61" s="21"/>
      <c r="G61" s="21"/>
      <c r="H61" s="13"/>
      <c r="I61" s="21"/>
      <c r="J61" s="2"/>
      <c r="K61" s="2"/>
      <c r="L61" s="21"/>
      <c r="M61" s="21"/>
      <c r="N61" s="2"/>
      <c r="O61" s="21"/>
      <c r="P61" s="2"/>
      <c r="Q61" s="2"/>
      <c r="R61" s="20"/>
    </row>
    <row r="62" spans="1:18" x14ac:dyDescent="0.3">
      <c r="A62" s="24"/>
      <c r="B62" s="29" t="s">
        <v>10</v>
      </c>
      <c r="C62" s="14"/>
      <c r="D62" s="14"/>
      <c r="E62" s="14"/>
      <c r="F62" s="14"/>
      <c r="G62" s="14"/>
      <c r="H62" s="12"/>
      <c r="I62" s="14"/>
      <c r="J62" s="5"/>
      <c r="K62" s="2"/>
      <c r="L62" s="14"/>
      <c r="M62" s="14"/>
      <c r="N62" s="5"/>
      <c r="O62" s="14"/>
      <c r="P62" s="5"/>
      <c r="Q62" s="5"/>
      <c r="R62" s="15"/>
    </row>
    <row r="63" spans="1:18" x14ac:dyDescent="0.3">
      <c r="A63" s="24" t="s">
        <v>19</v>
      </c>
      <c r="B63" s="59" t="s">
        <v>191</v>
      </c>
      <c r="C63" s="21">
        <f>D63+E63</f>
        <v>274</v>
      </c>
      <c r="D63" s="21"/>
      <c r="E63" s="21">
        <v>274</v>
      </c>
      <c r="F63" s="103">
        <f>G63+I63</f>
        <v>0</v>
      </c>
      <c r="G63" s="21"/>
      <c r="H63" s="2"/>
      <c r="I63" s="103">
        <v>0</v>
      </c>
      <c r="J63" s="2">
        <f>I63/E63</f>
        <v>0</v>
      </c>
      <c r="K63" s="2">
        <f>F63/C63</f>
        <v>0</v>
      </c>
      <c r="L63" s="37">
        <f>M63+O63</f>
        <v>274</v>
      </c>
      <c r="M63" s="51"/>
      <c r="N63" s="2"/>
      <c r="O63" s="37">
        <f>E63</f>
        <v>274</v>
      </c>
      <c r="P63" s="2">
        <f>O63/E63</f>
        <v>1</v>
      </c>
      <c r="Q63" s="2">
        <f>L63/C63</f>
        <v>1</v>
      </c>
      <c r="R63" s="20"/>
    </row>
    <row r="64" spans="1:18" ht="36" x14ac:dyDescent="0.3">
      <c r="A64" s="25" t="s">
        <v>87</v>
      </c>
      <c r="B64" s="61" t="s">
        <v>88</v>
      </c>
      <c r="C64" s="12"/>
      <c r="D64" s="12"/>
      <c r="E64" s="12"/>
      <c r="F64" s="12"/>
      <c r="G64" s="12"/>
      <c r="H64" s="5"/>
      <c r="I64" s="12"/>
      <c r="J64" s="5"/>
      <c r="K64" s="42"/>
      <c r="L64" s="12"/>
      <c r="M64" s="12"/>
      <c r="N64" s="5"/>
      <c r="O64" s="12"/>
      <c r="P64" s="5"/>
      <c r="Q64" s="5"/>
      <c r="R64" s="18"/>
    </row>
    <row r="65" spans="1:18" ht="24" x14ac:dyDescent="0.3">
      <c r="A65" s="25" t="s">
        <v>89</v>
      </c>
      <c r="B65" s="61" t="s">
        <v>90</v>
      </c>
      <c r="C65" s="21"/>
      <c r="D65" s="21"/>
      <c r="E65" s="21"/>
      <c r="F65" s="21"/>
      <c r="G65" s="21"/>
      <c r="H65" s="2"/>
      <c r="I65" s="21"/>
      <c r="J65" s="2"/>
      <c r="K65" s="44"/>
      <c r="L65" s="21"/>
      <c r="M65" s="21"/>
      <c r="N65" s="2"/>
      <c r="O65" s="21"/>
      <c r="P65" s="2"/>
      <c r="Q65" s="2"/>
      <c r="R65" s="19"/>
    </row>
    <row r="66" spans="1:18" x14ac:dyDescent="0.3">
      <c r="A66" s="24"/>
      <c r="B66" s="29" t="s">
        <v>10</v>
      </c>
      <c r="C66" s="21"/>
      <c r="D66" s="21"/>
      <c r="E66" s="21"/>
      <c r="F66" s="21"/>
      <c r="G66" s="21"/>
      <c r="H66" s="2"/>
      <c r="I66" s="21"/>
      <c r="J66" s="2"/>
      <c r="K66" s="44"/>
      <c r="L66" s="21"/>
      <c r="M66" s="21"/>
      <c r="N66" s="2"/>
      <c r="O66" s="21"/>
      <c r="P66" s="2"/>
      <c r="Q66" s="2"/>
      <c r="R66" s="19"/>
    </row>
    <row r="67" spans="1:18" x14ac:dyDescent="0.3">
      <c r="A67" s="24" t="s">
        <v>19</v>
      </c>
      <c r="B67" s="59" t="s">
        <v>191</v>
      </c>
      <c r="C67" s="21">
        <f>D67+E67</f>
        <v>67</v>
      </c>
      <c r="D67" s="21"/>
      <c r="E67" s="21">
        <v>67</v>
      </c>
      <c r="F67" s="103">
        <f>G67+I67</f>
        <v>0</v>
      </c>
      <c r="G67" s="21"/>
      <c r="H67" s="2"/>
      <c r="I67" s="103">
        <v>0</v>
      </c>
      <c r="J67" s="2">
        <f>I67/E67</f>
        <v>0</v>
      </c>
      <c r="K67" s="2">
        <f>F67/C67</f>
        <v>0</v>
      </c>
      <c r="L67" s="37">
        <f>M67+O67</f>
        <v>67</v>
      </c>
      <c r="M67" s="51"/>
      <c r="N67" s="2"/>
      <c r="O67" s="37">
        <f>E67</f>
        <v>67</v>
      </c>
      <c r="P67" s="2">
        <f>O67/E67</f>
        <v>1</v>
      </c>
      <c r="Q67" s="2">
        <f>L67/C67</f>
        <v>1</v>
      </c>
      <c r="R67" s="19"/>
    </row>
    <row r="68" spans="1:18" ht="21.75" customHeight="1" x14ac:dyDescent="0.3">
      <c r="A68" s="17" t="s">
        <v>7</v>
      </c>
      <c r="B68" s="57" t="s">
        <v>8</v>
      </c>
      <c r="C68" s="12">
        <f>C69</f>
        <v>3678</v>
      </c>
      <c r="D68" s="12">
        <f t="shared" ref="D68:O68" si="6">D69</f>
        <v>0</v>
      </c>
      <c r="E68" s="12">
        <f t="shared" si="6"/>
        <v>3678</v>
      </c>
      <c r="F68" s="12">
        <f t="shared" si="6"/>
        <v>1514.18</v>
      </c>
      <c r="G68" s="12">
        <f t="shared" si="6"/>
        <v>0</v>
      </c>
      <c r="H68" s="12">
        <f t="shared" si="6"/>
        <v>0</v>
      </c>
      <c r="I68" s="12">
        <f t="shared" si="6"/>
        <v>1514.18</v>
      </c>
      <c r="J68" s="5">
        <f>I68/E68</f>
        <v>0.41168569874932032</v>
      </c>
      <c r="K68" s="5">
        <f>F68/C68</f>
        <v>0.41168569874932032</v>
      </c>
      <c r="L68" s="12">
        <f t="shared" si="6"/>
        <v>3315.98</v>
      </c>
      <c r="M68" s="12">
        <f t="shared" si="6"/>
        <v>0</v>
      </c>
      <c r="N68" s="12">
        <f t="shared" si="6"/>
        <v>0</v>
      </c>
      <c r="O68" s="12">
        <f t="shared" si="6"/>
        <v>3315.98</v>
      </c>
      <c r="P68" s="5">
        <f t="shared" ref="P68:P69" si="7">O68/E68</f>
        <v>0.90157150625339855</v>
      </c>
      <c r="Q68" s="5">
        <f t="shared" ref="Q68:Q69" si="8">L68/C68</f>
        <v>0.90157150625339855</v>
      </c>
      <c r="R68" s="19"/>
    </row>
    <row r="69" spans="1:18" s="104" customFormat="1" x14ac:dyDescent="0.3">
      <c r="A69" s="14"/>
      <c r="B69" s="39" t="s">
        <v>10</v>
      </c>
      <c r="C69" s="14">
        <f>SUM(C70:C118)</f>
        <v>3678</v>
      </c>
      <c r="D69" s="14">
        <f t="shared" ref="D69:O69" si="9">SUM(D70:D118)</f>
        <v>0</v>
      </c>
      <c r="E69" s="14">
        <f t="shared" si="9"/>
        <v>3678</v>
      </c>
      <c r="F69" s="14">
        <f t="shared" si="9"/>
        <v>1514.18</v>
      </c>
      <c r="G69" s="14">
        <f t="shared" si="9"/>
        <v>0</v>
      </c>
      <c r="H69" s="14">
        <f t="shared" si="9"/>
        <v>0</v>
      </c>
      <c r="I69" s="14">
        <f t="shared" si="9"/>
        <v>1514.18</v>
      </c>
      <c r="J69" s="43">
        <f>I69/E69</f>
        <v>0.41168569874932032</v>
      </c>
      <c r="K69" s="43">
        <f>F69/C69</f>
        <v>0.41168569874932032</v>
      </c>
      <c r="L69" s="14">
        <f t="shared" si="9"/>
        <v>3315.98</v>
      </c>
      <c r="M69" s="14">
        <f t="shared" si="9"/>
        <v>0</v>
      </c>
      <c r="N69" s="14">
        <f t="shared" si="9"/>
        <v>0</v>
      </c>
      <c r="O69" s="14">
        <f t="shared" si="9"/>
        <v>3315.98</v>
      </c>
      <c r="P69" s="43">
        <f t="shared" si="7"/>
        <v>0.90157150625339855</v>
      </c>
      <c r="Q69" s="43">
        <f t="shared" si="8"/>
        <v>0.90157150625339855</v>
      </c>
      <c r="R69" s="18"/>
    </row>
    <row r="70" spans="1:18" s="104" customFormat="1" ht="22.8" x14ac:dyDescent="0.3">
      <c r="A70" s="14">
        <v>1</v>
      </c>
      <c r="B70" s="33" t="s">
        <v>17</v>
      </c>
      <c r="C70" s="14"/>
      <c r="D70" s="14"/>
      <c r="E70" s="14"/>
      <c r="F70" s="14"/>
      <c r="G70" s="14"/>
      <c r="H70" s="52"/>
      <c r="I70" s="14"/>
      <c r="J70" s="5"/>
      <c r="K70" s="42"/>
      <c r="L70" s="12"/>
      <c r="M70" s="12"/>
      <c r="N70" s="5"/>
      <c r="O70" s="12"/>
      <c r="P70" s="5"/>
      <c r="Q70" s="5"/>
      <c r="R70" s="18"/>
    </row>
    <row r="71" spans="1:18" x14ac:dyDescent="0.3">
      <c r="A71" s="21"/>
      <c r="B71" s="29" t="s">
        <v>10</v>
      </c>
      <c r="C71" s="21"/>
      <c r="D71" s="21"/>
      <c r="E71" s="21"/>
      <c r="F71" s="21"/>
      <c r="G71" s="21"/>
      <c r="H71" s="2"/>
      <c r="I71" s="21"/>
      <c r="J71" s="2"/>
      <c r="K71" s="44"/>
      <c r="L71" s="21"/>
      <c r="M71" s="21"/>
      <c r="N71" s="2"/>
      <c r="O71" s="21"/>
      <c r="P71" s="2"/>
      <c r="Q71" s="2"/>
      <c r="R71" s="19"/>
    </row>
    <row r="72" spans="1:18" x14ac:dyDescent="0.3">
      <c r="A72" s="21"/>
      <c r="B72" s="29" t="s">
        <v>11</v>
      </c>
      <c r="C72" s="21"/>
      <c r="D72" s="21"/>
      <c r="E72" s="21"/>
      <c r="F72" s="21"/>
      <c r="G72" s="21"/>
      <c r="H72" s="2"/>
      <c r="I72" s="21"/>
      <c r="J72" s="2"/>
      <c r="K72" s="44"/>
      <c r="L72" s="21"/>
      <c r="M72" s="21"/>
      <c r="N72" s="2"/>
      <c r="O72" s="21"/>
      <c r="P72" s="2"/>
      <c r="Q72" s="2"/>
      <c r="R72" s="19"/>
    </row>
    <row r="73" spans="1:18" x14ac:dyDescent="0.3">
      <c r="A73" s="21"/>
      <c r="B73" s="60" t="s">
        <v>152</v>
      </c>
      <c r="C73" s="21"/>
      <c r="D73" s="21"/>
      <c r="E73" s="21"/>
      <c r="F73" s="21"/>
      <c r="G73" s="21"/>
      <c r="H73" s="2"/>
      <c r="I73" s="21"/>
      <c r="J73" s="2"/>
      <c r="K73" s="44"/>
      <c r="L73" s="13"/>
      <c r="M73" s="13"/>
      <c r="N73" s="2"/>
      <c r="O73" s="13"/>
      <c r="P73" s="2"/>
      <c r="Q73" s="2"/>
      <c r="R73" s="19"/>
    </row>
    <row r="74" spans="1:18" ht="24" x14ac:dyDescent="0.3">
      <c r="A74" s="13" t="s">
        <v>12</v>
      </c>
      <c r="B74" s="39" t="s">
        <v>18</v>
      </c>
      <c r="C74" s="21"/>
      <c r="D74" s="21"/>
      <c r="E74" s="21"/>
      <c r="F74" s="21"/>
      <c r="G74" s="21"/>
      <c r="H74" s="2"/>
      <c r="I74" s="21"/>
      <c r="J74" s="2"/>
      <c r="K74" s="44"/>
      <c r="L74" s="13"/>
      <c r="M74" s="13"/>
      <c r="N74" s="2"/>
      <c r="O74" s="13"/>
      <c r="P74" s="2"/>
      <c r="Q74" s="2"/>
      <c r="R74" s="19"/>
    </row>
    <row r="75" spans="1:18" x14ac:dyDescent="0.3">
      <c r="A75" s="21"/>
      <c r="B75" s="29" t="s">
        <v>10</v>
      </c>
      <c r="C75" s="21"/>
      <c r="D75" s="21"/>
      <c r="E75" s="21"/>
      <c r="F75" s="21"/>
      <c r="G75" s="21"/>
      <c r="H75" s="2"/>
      <c r="I75" s="21"/>
      <c r="J75" s="2"/>
      <c r="K75" s="44"/>
      <c r="L75" s="13"/>
      <c r="M75" s="13"/>
      <c r="N75" s="2"/>
      <c r="O75" s="13"/>
      <c r="P75" s="2"/>
      <c r="Q75" s="2"/>
      <c r="R75" s="19"/>
    </row>
    <row r="76" spans="1:18" x14ac:dyDescent="0.3">
      <c r="A76" s="14" t="s">
        <v>19</v>
      </c>
      <c r="B76" s="59" t="s">
        <v>191</v>
      </c>
      <c r="C76" s="21">
        <f>D76+E76</f>
        <v>490</v>
      </c>
      <c r="D76" s="21"/>
      <c r="E76" s="21">
        <v>490</v>
      </c>
      <c r="F76" s="103">
        <f>G76+I76</f>
        <v>434.18</v>
      </c>
      <c r="G76" s="21"/>
      <c r="H76" s="2"/>
      <c r="I76" s="103">
        <v>434.18</v>
      </c>
      <c r="J76" s="2">
        <f>I76/E76</f>
        <v>0.88608163265306128</v>
      </c>
      <c r="K76" s="2">
        <f>F76/C76</f>
        <v>0.88608163265306128</v>
      </c>
      <c r="L76" s="37">
        <f>M76+O76</f>
        <v>434.18</v>
      </c>
      <c r="M76" s="51"/>
      <c r="N76" s="2"/>
      <c r="O76" s="37">
        <v>434.18</v>
      </c>
      <c r="P76" s="2">
        <f>O76/E76</f>
        <v>0.88608163265306128</v>
      </c>
      <c r="Q76" s="2">
        <f>L76/C76</f>
        <v>0.88608163265306128</v>
      </c>
      <c r="R76" s="19"/>
    </row>
    <row r="77" spans="1:18" ht="26.25" customHeight="1" x14ac:dyDescent="0.3">
      <c r="A77" s="13" t="s">
        <v>20</v>
      </c>
      <c r="B77" s="39" t="s">
        <v>21</v>
      </c>
      <c r="C77" s="21"/>
      <c r="D77" s="21"/>
      <c r="E77" s="21"/>
      <c r="F77" s="21"/>
      <c r="G77" s="21"/>
      <c r="H77" s="2"/>
      <c r="I77" s="21"/>
      <c r="J77" s="2"/>
      <c r="K77" s="44"/>
      <c r="L77" s="21"/>
      <c r="M77" s="21"/>
      <c r="N77" s="2"/>
      <c r="O77" s="21"/>
      <c r="P77" s="2"/>
      <c r="Q77" s="2"/>
      <c r="R77" s="19"/>
    </row>
    <row r="78" spans="1:18" x14ac:dyDescent="0.3">
      <c r="A78" s="13">
        <v>2</v>
      </c>
      <c r="B78" s="33" t="s">
        <v>22</v>
      </c>
      <c r="C78" s="21"/>
      <c r="D78" s="21"/>
      <c r="E78" s="21"/>
      <c r="F78" s="103"/>
      <c r="G78" s="21"/>
      <c r="H78" s="2"/>
      <c r="I78" s="103"/>
      <c r="J78" s="2"/>
      <c r="K78" s="2"/>
      <c r="L78" s="37"/>
      <c r="M78" s="51"/>
      <c r="N78" s="2"/>
      <c r="O78" s="37"/>
      <c r="P78" s="2"/>
      <c r="Q78" s="2"/>
      <c r="R78" s="19"/>
    </row>
    <row r="79" spans="1:18" x14ac:dyDescent="0.3">
      <c r="A79" s="21"/>
      <c r="B79" s="29" t="s">
        <v>10</v>
      </c>
      <c r="C79" s="21"/>
      <c r="D79" s="21"/>
      <c r="E79" s="21"/>
      <c r="F79" s="21"/>
      <c r="G79" s="21"/>
      <c r="H79" s="2"/>
      <c r="I79" s="21"/>
      <c r="J79" s="2"/>
      <c r="K79" s="44"/>
      <c r="L79" s="13"/>
      <c r="M79" s="13"/>
      <c r="N79" s="2"/>
      <c r="O79" s="13"/>
      <c r="P79" s="2"/>
      <c r="Q79" s="2"/>
      <c r="R79" s="19"/>
    </row>
    <row r="80" spans="1:18" x14ac:dyDescent="0.3">
      <c r="A80" s="13" t="s">
        <v>19</v>
      </c>
      <c r="B80" s="59" t="s">
        <v>191</v>
      </c>
      <c r="C80" s="21">
        <f>D80+E80</f>
        <v>1431</v>
      </c>
      <c r="D80" s="21"/>
      <c r="E80" s="21">
        <v>1431</v>
      </c>
      <c r="F80" s="21">
        <f>G80+I80</f>
        <v>0</v>
      </c>
      <c r="G80" s="21"/>
      <c r="H80" s="2"/>
      <c r="I80" s="21"/>
      <c r="J80" s="2">
        <f>I80/E80</f>
        <v>0</v>
      </c>
      <c r="K80" s="2">
        <f>F80/C80</f>
        <v>0</v>
      </c>
      <c r="L80" s="13">
        <f>M80+O80</f>
        <v>1144.8</v>
      </c>
      <c r="M80" s="51"/>
      <c r="N80" s="2"/>
      <c r="O80" s="13">
        <v>1144.8</v>
      </c>
      <c r="P80" s="2">
        <f>O80/E80</f>
        <v>0.79999999999999993</v>
      </c>
      <c r="Q80" s="2">
        <f>L80/C80</f>
        <v>0.79999999999999993</v>
      </c>
      <c r="R80" s="19"/>
    </row>
    <row r="81" spans="1:18" s="105" customFormat="1" x14ac:dyDescent="0.3">
      <c r="A81" s="14">
        <v>3</v>
      </c>
      <c r="B81" s="39" t="s">
        <v>145</v>
      </c>
      <c r="C81" s="14"/>
      <c r="D81" s="14"/>
      <c r="E81" s="14"/>
      <c r="F81" s="14"/>
      <c r="G81" s="14"/>
      <c r="H81" s="43"/>
      <c r="I81" s="14"/>
      <c r="J81" s="43"/>
      <c r="K81" s="43"/>
      <c r="L81" s="14"/>
      <c r="M81" s="14"/>
      <c r="N81" s="43"/>
      <c r="O81" s="14"/>
      <c r="P81" s="43"/>
      <c r="Q81" s="43"/>
      <c r="R81" s="15"/>
    </row>
    <row r="82" spans="1:18" x14ac:dyDescent="0.3">
      <c r="A82" s="21"/>
      <c r="B82" s="29" t="s">
        <v>10</v>
      </c>
      <c r="C82" s="21"/>
      <c r="D82" s="21"/>
      <c r="E82" s="21"/>
      <c r="F82" s="21"/>
      <c r="G82" s="21"/>
      <c r="H82" s="2"/>
      <c r="I82" s="21"/>
      <c r="J82" s="2"/>
      <c r="K82" s="2"/>
      <c r="L82" s="21"/>
      <c r="M82" s="21"/>
      <c r="N82" s="2"/>
      <c r="O82" s="21"/>
      <c r="P82" s="2"/>
      <c r="Q82" s="2"/>
      <c r="R82" s="19"/>
    </row>
    <row r="83" spans="1:18" x14ac:dyDescent="0.3">
      <c r="A83" s="21"/>
      <c r="B83" s="29" t="s">
        <v>11</v>
      </c>
      <c r="C83" s="21"/>
      <c r="D83" s="21"/>
      <c r="E83" s="21"/>
      <c r="F83" s="21"/>
      <c r="G83" s="21"/>
      <c r="H83" s="50"/>
      <c r="I83" s="21"/>
      <c r="J83" s="2"/>
      <c r="K83" s="2"/>
      <c r="L83" s="13"/>
      <c r="M83" s="13"/>
      <c r="N83" s="2"/>
      <c r="O83" s="13"/>
      <c r="P83" s="2"/>
      <c r="Q83" s="2"/>
      <c r="R83" s="19"/>
    </row>
    <row r="84" spans="1:18" x14ac:dyDescent="0.3">
      <c r="A84" s="21"/>
      <c r="B84" s="29" t="s">
        <v>152</v>
      </c>
      <c r="C84" s="21"/>
      <c r="D84" s="21"/>
      <c r="E84" s="21"/>
      <c r="F84" s="21"/>
      <c r="G84" s="21"/>
      <c r="H84" s="50"/>
      <c r="I84" s="21"/>
      <c r="J84" s="2"/>
      <c r="K84" s="2"/>
      <c r="L84" s="13"/>
      <c r="M84" s="13"/>
      <c r="N84" s="2"/>
      <c r="O84" s="13"/>
      <c r="P84" s="2"/>
      <c r="Q84" s="2"/>
      <c r="R84" s="19"/>
    </row>
    <row r="85" spans="1:18" x14ac:dyDescent="0.3">
      <c r="A85" s="13" t="s">
        <v>23</v>
      </c>
      <c r="B85" s="30" t="s">
        <v>24</v>
      </c>
      <c r="C85" s="21"/>
      <c r="D85" s="21"/>
      <c r="E85" s="21"/>
      <c r="F85" s="21"/>
      <c r="G85" s="21"/>
      <c r="H85" s="50"/>
      <c r="I85" s="21"/>
      <c r="J85" s="2"/>
      <c r="K85" s="2"/>
      <c r="L85" s="13"/>
      <c r="M85" s="13"/>
      <c r="N85" s="2"/>
      <c r="O85" s="13"/>
      <c r="P85" s="2"/>
      <c r="Q85" s="2"/>
      <c r="R85" s="19"/>
    </row>
    <row r="86" spans="1:18" x14ac:dyDescent="0.3">
      <c r="A86" s="13" t="s">
        <v>25</v>
      </c>
      <c r="B86" s="30" t="s">
        <v>26</v>
      </c>
      <c r="C86" s="21"/>
      <c r="D86" s="21"/>
      <c r="E86" s="21"/>
      <c r="F86" s="21"/>
      <c r="G86" s="21"/>
      <c r="H86" s="2"/>
      <c r="I86" s="21"/>
      <c r="J86" s="2"/>
      <c r="K86" s="2"/>
      <c r="L86" s="13"/>
      <c r="M86" s="51"/>
      <c r="N86" s="2"/>
      <c r="O86" s="13"/>
      <c r="P86" s="2"/>
      <c r="Q86" s="2"/>
      <c r="R86" s="19"/>
    </row>
    <row r="87" spans="1:18" x14ac:dyDescent="0.3">
      <c r="A87" s="21"/>
      <c r="B87" s="29" t="s">
        <v>10</v>
      </c>
      <c r="C87" s="21"/>
      <c r="D87" s="21"/>
      <c r="E87" s="21"/>
      <c r="F87" s="21"/>
      <c r="G87" s="21"/>
      <c r="H87" s="50"/>
      <c r="I87" s="21"/>
      <c r="J87" s="2"/>
      <c r="K87" s="44"/>
      <c r="L87" s="13"/>
      <c r="M87" s="13"/>
      <c r="N87" s="2"/>
      <c r="O87" s="13"/>
      <c r="P87" s="2"/>
      <c r="Q87" s="2"/>
      <c r="R87" s="19"/>
    </row>
    <row r="88" spans="1:18" x14ac:dyDescent="0.3">
      <c r="A88" s="13" t="s">
        <v>19</v>
      </c>
      <c r="B88" s="59" t="s">
        <v>191</v>
      </c>
      <c r="C88" s="21">
        <f>D88+E88</f>
        <v>196</v>
      </c>
      <c r="D88" s="21"/>
      <c r="E88" s="21">
        <v>196</v>
      </c>
      <c r="F88" s="21">
        <f>G88+I88</f>
        <v>0</v>
      </c>
      <c r="G88" s="21"/>
      <c r="H88" s="2"/>
      <c r="I88" s="21"/>
      <c r="J88" s="2">
        <f>I88/E88</f>
        <v>0</v>
      </c>
      <c r="K88" s="2">
        <f>F88/C88</f>
        <v>0</v>
      </c>
      <c r="L88" s="13">
        <f>M88+O88</f>
        <v>196</v>
      </c>
      <c r="M88" s="51"/>
      <c r="N88" s="2"/>
      <c r="O88" s="13">
        <f>E88</f>
        <v>196</v>
      </c>
      <c r="P88" s="2">
        <f>O88/E88</f>
        <v>1</v>
      </c>
      <c r="Q88" s="2">
        <f>L88/C88</f>
        <v>1</v>
      </c>
      <c r="R88" s="19"/>
    </row>
    <row r="89" spans="1:18" x14ac:dyDescent="0.3">
      <c r="A89" s="31">
        <v>4</v>
      </c>
      <c r="B89" s="30" t="s">
        <v>27</v>
      </c>
      <c r="C89" s="21"/>
      <c r="D89" s="21"/>
      <c r="E89" s="21"/>
      <c r="F89" s="21"/>
      <c r="G89" s="21"/>
      <c r="H89" s="2"/>
      <c r="I89" s="21"/>
      <c r="J89" s="2"/>
      <c r="K89" s="44"/>
      <c r="L89" s="13"/>
      <c r="M89" s="13"/>
      <c r="N89" s="2"/>
      <c r="O89" s="13"/>
      <c r="P89" s="2"/>
      <c r="Q89" s="2"/>
      <c r="R89" s="19"/>
    </row>
    <row r="90" spans="1:18" ht="14.4" customHeight="1" x14ac:dyDescent="0.3">
      <c r="A90" s="21"/>
      <c r="B90" s="29" t="s">
        <v>10</v>
      </c>
      <c r="C90" s="21"/>
      <c r="D90" s="21"/>
      <c r="E90" s="21"/>
      <c r="F90" s="21"/>
      <c r="G90" s="21"/>
      <c r="H90" s="2"/>
      <c r="I90" s="21"/>
      <c r="J90" s="2"/>
      <c r="K90" s="2"/>
      <c r="L90" s="21"/>
      <c r="M90" s="21"/>
      <c r="N90" s="2"/>
      <c r="O90" s="21"/>
      <c r="P90" s="2"/>
      <c r="Q90" s="2"/>
      <c r="R90" s="19"/>
    </row>
    <row r="91" spans="1:18" x14ac:dyDescent="0.3">
      <c r="A91" s="31" t="s">
        <v>28</v>
      </c>
      <c r="B91" s="30" t="s">
        <v>29</v>
      </c>
      <c r="C91" s="21"/>
      <c r="D91" s="21"/>
      <c r="E91" s="21"/>
      <c r="F91" s="21"/>
      <c r="G91" s="21"/>
      <c r="H91" s="2"/>
      <c r="I91" s="21"/>
      <c r="J91" s="2"/>
      <c r="K91" s="44"/>
      <c r="L91" s="13"/>
      <c r="M91" s="13"/>
      <c r="N91" s="2"/>
      <c r="O91" s="13"/>
      <c r="P91" s="2"/>
      <c r="Q91" s="2"/>
      <c r="R91" s="19"/>
    </row>
    <row r="92" spans="1:18" x14ac:dyDescent="0.3">
      <c r="A92" s="21"/>
      <c r="B92" s="29" t="s">
        <v>10</v>
      </c>
      <c r="C92" s="21"/>
      <c r="D92" s="21"/>
      <c r="E92" s="21"/>
      <c r="F92" s="21"/>
      <c r="G92" s="21"/>
      <c r="H92" s="2"/>
      <c r="I92" s="21"/>
      <c r="J92" s="2"/>
      <c r="K92" s="44"/>
      <c r="L92" s="13"/>
      <c r="M92" s="13"/>
      <c r="N92" s="2"/>
      <c r="O92" s="13"/>
      <c r="P92" s="2"/>
      <c r="Q92" s="2"/>
      <c r="R92" s="19"/>
    </row>
    <row r="93" spans="1:18" x14ac:dyDescent="0.3">
      <c r="A93" s="13" t="s">
        <v>19</v>
      </c>
      <c r="B93" s="59" t="s">
        <v>191</v>
      </c>
      <c r="C93" s="21">
        <f>D93+E93</f>
        <v>353</v>
      </c>
      <c r="D93" s="21"/>
      <c r="E93" s="21">
        <v>353</v>
      </c>
      <c r="F93" s="21">
        <f>G93+I93</f>
        <v>0</v>
      </c>
      <c r="G93" s="21"/>
      <c r="H93" s="2"/>
      <c r="I93" s="21"/>
      <c r="J93" s="2">
        <f>I93/E93</f>
        <v>0</v>
      </c>
      <c r="K93" s="2">
        <f>F93/C93</f>
        <v>0</v>
      </c>
      <c r="L93" s="13">
        <f>M93+O93</f>
        <v>353</v>
      </c>
      <c r="M93" s="51"/>
      <c r="N93" s="2"/>
      <c r="O93" s="13">
        <f>E93</f>
        <v>353</v>
      </c>
      <c r="P93" s="2">
        <f>O93/E93</f>
        <v>1</v>
      </c>
      <c r="Q93" s="2">
        <f>L93/C93</f>
        <v>1</v>
      </c>
      <c r="R93" s="19"/>
    </row>
    <row r="94" spans="1:18" x14ac:dyDescent="0.3">
      <c r="A94" s="31" t="s">
        <v>30</v>
      </c>
      <c r="B94" s="30" t="s">
        <v>31</v>
      </c>
      <c r="C94" s="21"/>
      <c r="D94" s="21"/>
      <c r="E94" s="21"/>
      <c r="F94" s="21"/>
      <c r="G94" s="21"/>
      <c r="H94" s="21"/>
      <c r="I94" s="21"/>
      <c r="J94" s="21"/>
      <c r="K94" s="2"/>
      <c r="L94" s="21"/>
      <c r="M94" s="21"/>
      <c r="N94" s="21"/>
      <c r="O94" s="21"/>
      <c r="P94" s="2"/>
      <c r="Q94" s="2"/>
      <c r="R94" s="19"/>
    </row>
    <row r="95" spans="1:18" x14ac:dyDescent="0.3">
      <c r="A95" s="31" t="s">
        <v>32</v>
      </c>
      <c r="B95" s="30" t="s">
        <v>33</v>
      </c>
      <c r="C95" s="21"/>
      <c r="D95" s="21"/>
      <c r="E95" s="21"/>
      <c r="F95" s="21"/>
      <c r="G95" s="21"/>
      <c r="H95" s="2"/>
      <c r="I95" s="21"/>
      <c r="J95" s="2"/>
      <c r="K95" s="44"/>
      <c r="L95" s="13"/>
      <c r="M95" s="13"/>
      <c r="N95" s="2"/>
      <c r="O95" s="13"/>
      <c r="P95" s="2"/>
      <c r="Q95" s="2"/>
      <c r="R95" s="19"/>
    </row>
    <row r="96" spans="1:18" x14ac:dyDescent="0.3">
      <c r="A96" s="21"/>
      <c r="B96" s="29" t="s">
        <v>10</v>
      </c>
      <c r="C96" s="21"/>
      <c r="D96" s="21"/>
      <c r="E96" s="21"/>
      <c r="F96" s="21"/>
      <c r="G96" s="21"/>
      <c r="H96" s="2"/>
      <c r="I96" s="21"/>
      <c r="J96" s="2"/>
      <c r="K96" s="44"/>
      <c r="L96" s="13"/>
      <c r="M96" s="13"/>
      <c r="N96" s="2"/>
      <c r="O96" s="13"/>
      <c r="P96" s="2"/>
      <c r="Q96" s="2"/>
      <c r="R96" s="19"/>
    </row>
    <row r="97" spans="1:18" x14ac:dyDescent="0.3">
      <c r="A97" s="13" t="s">
        <v>19</v>
      </c>
      <c r="B97" s="59" t="s">
        <v>191</v>
      </c>
      <c r="C97" s="21">
        <f>D97+E97</f>
        <v>41</v>
      </c>
      <c r="D97" s="21"/>
      <c r="E97" s="21">
        <v>41</v>
      </c>
      <c r="F97" s="21">
        <f>G97+I97</f>
        <v>0</v>
      </c>
      <c r="G97" s="21"/>
      <c r="H97" s="2"/>
      <c r="I97" s="21"/>
      <c r="J97" s="2">
        <f>I97/E97</f>
        <v>0</v>
      </c>
      <c r="K97" s="2">
        <f>F97/C97</f>
        <v>0</v>
      </c>
      <c r="L97" s="13">
        <f>M97+O97</f>
        <v>41</v>
      </c>
      <c r="M97" s="51"/>
      <c r="N97" s="2"/>
      <c r="O97" s="13">
        <f>E97</f>
        <v>41</v>
      </c>
      <c r="P97" s="2">
        <f>O97/E97</f>
        <v>1</v>
      </c>
      <c r="Q97" s="2">
        <f>L97/C97</f>
        <v>1</v>
      </c>
      <c r="R97" s="19"/>
    </row>
    <row r="98" spans="1:18" ht="24" x14ac:dyDescent="0.3">
      <c r="A98" s="31">
        <v>5</v>
      </c>
      <c r="B98" s="30" t="s">
        <v>34</v>
      </c>
      <c r="C98" s="21"/>
      <c r="D98" s="21"/>
      <c r="E98" s="21"/>
      <c r="F98" s="21"/>
      <c r="G98" s="21"/>
      <c r="H98" s="2"/>
      <c r="I98" s="21"/>
      <c r="J98" s="2"/>
      <c r="K98" s="2"/>
      <c r="L98" s="21"/>
      <c r="M98" s="21"/>
      <c r="N98" s="2"/>
      <c r="O98" s="21"/>
      <c r="P98" s="2"/>
      <c r="Q98" s="2"/>
      <c r="R98" s="19"/>
    </row>
    <row r="99" spans="1:18" x14ac:dyDescent="0.3">
      <c r="A99" s="21"/>
      <c r="B99" s="29" t="s">
        <v>10</v>
      </c>
      <c r="C99" s="21"/>
      <c r="D99" s="21"/>
      <c r="E99" s="21"/>
      <c r="F99" s="21"/>
      <c r="G99" s="21"/>
      <c r="H99" s="2"/>
      <c r="I99" s="21"/>
      <c r="J99" s="2"/>
      <c r="K99" s="2"/>
      <c r="L99" s="21"/>
      <c r="M99" s="21"/>
      <c r="N99" s="2"/>
      <c r="O99" s="21"/>
      <c r="P99" s="2"/>
      <c r="Q99" s="2"/>
      <c r="R99" s="19"/>
    </row>
    <row r="100" spans="1:18" x14ac:dyDescent="0.3">
      <c r="A100" s="13" t="s">
        <v>19</v>
      </c>
      <c r="B100" s="59" t="s">
        <v>191</v>
      </c>
      <c r="C100" s="21">
        <f>D100+E100</f>
        <v>1100</v>
      </c>
      <c r="D100" s="21"/>
      <c r="E100" s="21">
        <v>1100</v>
      </c>
      <c r="F100" s="21">
        <f>G100+I100</f>
        <v>1080</v>
      </c>
      <c r="G100" s="21"/>
      <c r="H100" s="2"/>
      <c r="I100" s="21">
        <v>1080</v>
      </c>
      <c r="J100" s="2">
        <f>I100/E100</f>
        <v>0.98181818181818181</v>
      </c>
      <c r="K100" s="2">
        <f>F100/C100</f>
        <v>0.98181818181818181</v>
      </c>
      <c r="L100" s="13">
        <f>M100+O100</f>
        <v>1080</v>
      </c>
      <c r="M100" s="51"/>
      <c r="N100" s="2"/>
      <c r="O100" s="13">
        <v>1080</v>
      </c>
      <c r="P100" s="2">
        <f>O100/E100</f>
        <v>0.98181818181818181</v>
      </c>
      <c r="Q100" s="2">
        <f>L100/C100</f>
        <v>0.98181818181818181</v>
      </c>
      <c r="R100" s="19"/>
    </row>
    <row r="101" spans="1:18" x14ac:dyDescent="0.3">
      <c r="A101" s="13">
        <v>6</v>
      </c>
      <c r="B101" s="30" t="s">
        <v>35</v>
      </c>
      <c r="C101" s="21"/>
      <c r="D101" s="21"/>
      <c r="E101" s="21"/>
      <c r="F101" s="21"/>
      <c r="G101" s="21"/>
      <c r="H101" s="2"/>
      <c r="I101" s="21"/>
      <c r="J101" s="2"/>
      <c r="K101" s="44"/>
      <c r="L101" s="21"/>
      <c r="M101" s="21"/>
      <c r="N101" s="2"/>
      <c r="O101" s="21"/>
      <c r="P101" s="2"/>
      <c r="Q101" s="2"/>
      <c r="R101" s="19"/>
    </row>
    <row r="102" spans="1:18" x14ac:dyDescent="0.3">
      <c r="A102" s="21"/>
      <c r="B102" s="29" t="s">
        <v>10</v>
      </c>
      <c r="C102" s="21"/>
      <c r="D102" s="21"/>
      <c r="E102" s="21"/>
      <c r="F102" s="21"/>
      <c r="G102" s="21"/>
      <c r="H102" s="50"/>
      <c r="I102" s="21"/>
      <c r="J102" s="2"/>
      <c r="K102" s="44"/>
      <c r="L102" s="13"/>
      <c r="M102" s="13"/>
      <c r="N102" s="2"/>
      <c r="O102" s="13"/>
      <c r="P102" s="2"/>
      <c r="Q102" s="2"/>
      <c r="R102" s="19"/>
    </row>
    <row r="103" spans="1:18" x14ac:dyDescent="0.3">
      <c r="A103" s="21"/>
      <c r="B103" s="29" t="s">
        <v>11</v>
      </c>
      <c r="C103" s="21"/>
      <c r="D103" s="21"/>
      <c r="E103" s="21"/>
      <c r="F103" s="21"/>
      <c r="G103" s="21"/>
      <c r="H103" s="50"/>
      <c r="I103" s="21"/>
      <c r="J103" s="2"/>
      <c r="K103" s="44"/>
      <c r="L103" s="13"/>
      <c r="M103" s="13"/>
      <c r="N103" s="2"/>
      <c r="O103" s="13"/>
      <c r="P103" s="2"/>
      <c r="Q103" s="2"/>
      <c r="R103" s="19"/>
    </row>
    <row r="104" spans="1:18" x14ac:dyDescent="0.3">
      <c r="A104" s="21"/>
      <c r="B104" s="29" t="s">
        <v>152</v>
      </c>
      <c r="C104" s="21"/>
      <c r="D104" s="21"/>
      <c r="E104" s="21"/>
      <c r="F104" s="21"/>
      <c r="G104" s="21"/>
      <c r="H104" s="50"/>
      <c r="I104" s="21"/>
      <c r="J104" s="2"/>
      <c r="K104" s="44"/>
      <c r="L104" s="13"/>
      <c r="M104" s="13"/>
      <c r="N104" s="2"/>
      <c r="O104" s="13"/>
      <c r="P104" s="2"/>
      <c r="Q104" s="2"/>
      <c r="R104" s="19"/>
    </row>
    <row r="105" spans="1:18" x14ac:dyDescent="0.3">
      <c r="A105" s="13" t="s">
        <v>36</v>
      </c>
      <c r="B105" s="30" t="s">
        <v>37</v>
      </c>
      <c r="C105" s="21"/>
      <c r="D105" s="21"/>
      <c r="E105" s="21"/>
      <c r="F105" s="21"/>
      <c r="G105" s="21"/>
      <c r="H105" s="50"/>
      <c r="I105" s="21"/>
      <c r="J105" s="2"/>
      <c r="K105" s="44"/>
      <c r="L105" s="13"/>
      <c r="M105" s="13"/>
      <c r="N105" s="2"/>
      <c r="O105" s="13"/>
      <c r="P105" s="2"/>
      <c r="Q105" s="2"/>
      <c r="R105" s="19"/>
    </row>
    <row r="106" spans="1:18" x14ac:dyDescent="0.3">
      <c r="A106" s="13" t="s">
        <v>38</v>
      </c>
      <c r="B106" s="30" t="s">
        <v>39</v>
      </c>
      <c r="C106" s="12"/>
      <c r="D106" s="12"/>
      <c r="E106" s="12"/>
      <c r="F106" s="12"/>
      <c r="G106" s="12"/>
      <c r="H106" s="5"/>
      <c r="I106" s="12"/>
      <c r="J106" s="5"/>
      <c r="K106" s="44"/>
      <c r="L106" s="12"/>
      <c r="M106" s="12"/>
      <c r="N106" s="2"/>
      <c r="O106" s="12"/>
      <c r="P106" s="5"/>
      <c r="Q106" s="5"/>
      <c r="R106" s="18"/>
    </row>
    <row r="107" spans="1:18" x14ac:dyDescent="0.3">
      <c r="A107" s="21"/>
      <c r="B107" s="29" t="s">
        <v>10</v>
      </c>
      <c r="C107" s="12"/>
      <c r="D107" s="12"/>
      <c r="E107" s="12"/>
      <c r="F107" s="12"/>
      <c r="G107" s="12"/>
      <c r="H107" s="5"/>
      <c r="I107" s="12"/>
      <c r="J107" s="5"/>
      <c r="K107" s="44"/>
      <c r="L107" s="12"/>
      <c r="M107" s="12"/>
      <c r="N107" s="2"/>
      <c r="O107" s="12"/>
      <c r="P107" s="5"/>
      <c r="Q107" s="5"/>
      <c r="R107" s="18"/>
    </row>
    <row r="108" spans="1:18" ht="17.399999999999999" customHeight="1" x14ac:dyDescent="0.3">
      <c r="A108" s="13" t="s">
        <v>19</v>
      </c>
      <c r="B108" s="59" t="s">
        <v>191</v>
      </c>
      <c r="C108" s="21">
        <f>D108+E108</f>
        <v>9</v>
      </c>
      <c r="D108" s="21"/>
      <c r="E108" s="21">
        <v>9</v>
      </c>
      <c r="F108" s="21">
        <f>G108+I108</f>
        <v>0</v>
      </c>
      <c r="G108" s="21"/>
      <c r="H108" s="2"/>
      <c r="I108" s="21"/>
      <c r="J108" s="2">
        <f>I108/E108</f>
        <v>0</v>
      </c>
      <c r="K108" s="2">
        <f>F108/C108</f>
        <v>0</v>
      </c>
      <c r="L108" s="13">
        <f>M108+O108</f>
        <v>9</v>
      </c>
      <c r="M108" s="51"/>
      <c r="N108" s="2"/>
      <c r="O108" s="13">
        <f>E108</f>
        <v>9</v>
      </c>
      <c r="P108" s="2">
        <f>O108/E108</f>
        <v>1</v>
      </c>
      <c r="Q108" s="2">
        <f>L108/C108</f>
        <v>1</v>
      </c>
      <c r="R108" s="18"/>
    </row>
    <row r="109" spans="1:18" x14ac:dyDescent="0.3">
      <c r="A109" s="13">
        <v>7</v>
      </c>
      <c r="B109" s="30" t="s">
        <v>40</v>
      </c>
      <c r="C109" s="13"/>
      <c r="D109" s="13"/>
      <c r="E109" s="13"/>
      <c r="F109" s="13"/>
      <c r="G109" s="13"/>
      <c r="H109" s="50"/>
      <c r="I109" s="13"/>
      <c r="J109" s="2"/>
      <c r="K109" s="2"/>
      <c r="L109" s="13"/>
      <c r="M109" s="13"/>
      <c r="N109" s="2"/>
      <c r="O109" s="13"/>
      <c r="P109" s="2"/>
      <c r="Q109" s="2"/>
      <c r="R109" s="19"/>
    </row>
    <row r="110" spans="1:18" x14ac:dyDescent="0.3">
      <c r="A110" s="21"/>
      <c r="B110" s="29" t="s">
        <v>10</v>
      </c>
      <c r="C110" s="13"/>
      <c r="D110" s="13"/>
      <c r="E110" s="53"/>
      <c r="F110" s="13"/>
      <c r="G110" s="13"/>
      <c r="H110" s="50"/>
      <c r="I110" s="13"/>
      <c r="J110" s="2"/>
      <c r="K110" s="2"/>
      <c r="L110" s="21"/>
      <c r="M110" s="21"/>
      <c r="N110" s="2"/>
      <c r="O110" s="21"/>
      <c r="P110" s="2"/>
      <c r="Q110" s="2"/>
      <c r="R110" s="20"/>
    </row>
    <row r="111" spans="1:18" x14ac:dyDescent="0.3">
      <c r="A111" s="21"/>
      <c r="B111" s="29" t="s">
        <v>11</v>
      </c>
      <c r="C111" s="13"/>
      <c r="D111" s="13"/>
      <c r="E111" s="13"/>
      <c r="F111" s="13"/>
      <c r="G111" s="13"/>
      <c r="H111" s="50"/>
      <c r="I111" s="13"/>
      <c r="J111" s="2"/>
      <c r="K111" s="2"/>
      <c r="L111" s="21"/>
      <c r="M111" s="21"/>
      <c r="N111" s="2"/>
      <c r="O111" s="21"/>
      <c r="P111" s="2"/>
      <c r="Q111" s="2"/>
      <c r="R111" s="20"/>
    </row>
    <row r="112" spans="1:18" x14ac:dyDescent="0.3">
      <c r="A112" s="21"/>
      <c r="B112" s="29" t="s">
        <v>152</v>
      </c>
      <c r="C112" s="13"/>
      <c r="D112" s="13"/>
      <c r="E112" s="13"/>
      <c r="F112" s="13"/>
      <c r="G112" s="13"/>
      <c r="H112" s="50"/>
      <c r="I112" s="13"/>
      <c r="J112" s="2"/>
      <c r="K112" s="2"/>
      <c r="L112" s="21"/>
      <c r="M112" s="21"/>
      <c r="N112" s="2"/>
      <c r="O112" s="21"/>
      <c r="P112" s="2"/>
      <c r="Q112" s="2"/>
      <c r="R112" s="20"/>
    </row>
    <row r="113" spans="1:18" x14ac:dyDescent="0.3">
      <c r="A113" s="13" t="s">
        <v>41</v>
      </c>
      <c r="B113" s="30" t="s">
        <v>42</v>
      </c>
      <c r="C113" s="13"/>
      <c r="D113" s="13"/>
      <c r="E113" s="13"/>
      <c r="F113" s="13"/>
      <c r="G113" s="13"/>
      <c r="H113" s="50"/>
      <c r="I113" s="13"/>
      <c r="J113" s="2"/>
      <c r="K113" s="2"/>
      <c r="L113" s="21"/>
      <c r="M113" s="21"/>
      <c r="N113" s="2"/>
      <c r="O113" s="21"/>
      <c r="P113" s="2"/>
      <c r="Q113" s="2"/>
      <c r="R113" s="20"/>
    </row>
    <row r="114" spans="1:18" x14ac:dyDescent="0.3">
      <c r="A114" s="21"/>
      <c r="B114" s="29" t="s">
        <v>10</v>
      </c>
      <c r="C114" s="14"/>
      <c r="D114" s="14"/>
      <c r="E114" s="14"/>
      <c r="F114" s="13"/>
      <c r="G114" s="14"/>
      <c r="H114" s="5"/>
      <c r="I114" s="14"/>
      <c r="J114" s="5"/>
      <c r="K114" s="5"/>
      <c r="L114" s="14"/>
      <c r="M114" s="14"/>
      <c r="N114" s="5"/>
      <c r="O114" s="14"/>
      <c r="P114" s="14"/>
      <c r="Q114" s="14"/>
      <c r="R114" s="15"/>
    </row>
    <row r="115" spans="1:18" x14ac:dyDescent="0.3">
      <c r="A115" s="13" t="s">
        <v>19</v>
      </c>
      <c r="B115" s="59" t="s">
        <v>191</v>
      </c>
      <c r="C115" s="21">
        <f>D115+E115</f>
        <v>29</v>
      </c>
      <c r="D115" s="21"/>
      <c r="E115" s="21">
        <v>29</v>
      </c>
      <c r="F115" s="21">
        <f>G115+I115</f>
        <v>0</v>
      </c>
      <c r="G115" s="21"/>
      <c r="H115" s="2"/>
      <c r="I115" s="21"/>
      <c r="J115" s="2">
        <f>I115/E115</f>
        <v>0</v>
      </c>
      <c r="K115" s="2">
        <f>F115/C115</f>
        <v>0</v>
      </c>
      <c r="L115" s="13">
        <f>M115+O115</f>
        <v>29</v>
      </c>
      <c r="M115" s="51"/>
      <c r="N115" s="2"/>
      <c r="O115" s="13">
        <f>E115</f>
        <v>29</v>
      </c>
      <c r="P115" s="2">
        <f>O115/E115</f>
        <v>1</v>
      </c>
      <c r="Q115" s="2">
        <f>L115/C115</f>
        <v>1</v>
      </c>
      <c r="R115" s="19"/>
    </row>
    <row r="116" spans="1:18" ht="17.399999999999999" customHeight="1" x14ac:dyDescent="0.3">
      <c r="A116" s="13" t="s">
        <v>43</v>
      </c>
      <c r="B116" s="30" t="s">
        <v>44</v>
      </c>
      <c r="C116" s="12"/>
      <c r="D116" s="12"/>
      <c r="E116" s="12"/>
      <c r="F116" s="12"/>
      <c r="G116" s="12"/>
      <c r="H116" s="12"/>
      <c r="I116" s="12"/>
      <c r="J116" s="5"/>
      <c r="K116" s="5"/>
      <c r="L116" s="12"/>
      <c r="M116" s="12"/>
      <c r="N116" s="5"/>
      <c r="O116" s="12"/>
      <c r="P116" s="5"/>
      <c r="Q116" s="5"/>
      <c r="R116" s="18"/>
    </row>
    <row r="117" spans="1:18" x14ac:dyDescent="0.3">
      <c r="A117" s="21"/>
      <c r="B117" s="29" t="s">
        <v>10</v>
      </c>
      <c r="C117" s="13"/>
      <c r="D117" s="13"/>
      <c r="E117" s="13"/>
      <c r="F117" s="13"/>
      <c r="G117" s="13"/>
      <c r="H117" s="13"/>
      <c r="I117" s="13"/>
      <c r="J117" s="2"/>
      <c r="K117" s="2"/>
      <c r="L117" s="13"/>
      <c r="M117" s="13"/>
      <c r="N117" s="2"/>
      <c r="O117" s="13"/>
      <c r="P117" s="2"/>
      <c r="Q117" s="2"/>
      <c r="R117" s="19"/>
    </row>
    <row r="118" spans="1:18" x14ac:dyDescent="0.3">
      <c r="A118" s="13" t="s">
        <v>19</v>
      </c>
      <c r="B118" s="59" t="s">
        <v>191</v>
      </c>
      <c r="C118" s="21">
        <f>D118+E118</f>
        <v>29</v>
      </c>
      <c r="D118" s="21"/>
      <c r="E118" s="21">
        <v>29</v>
      </c>
      <c r="F118" s="21">
        <f>G118+I118</f>
        <v>0</v>
      </c>
      <c r="G118" s="21"/>
      <c r="H118" s="2"/>
      <c r="I118" s="21"/>
      <c r="J118" s="2">
        <f>I118/E118</f>
        <v>0</v>
      </c>
      <c r="K118" s="2">
        <f>F118/C118</f>
        <v>0</v>
      </c>
      <c r="L118" s="13">
        <f>M118+O118</f>
        <v>29</v>
      </c>
      <c r="M118" s="51"/>
      <c r="N118" s="2"/>
      <c r="O118" s="13">
        <f>E118</f>
        <v>29</v>
      </c>
      <c r="P118" s="2">
        <f>O118/E118</f>
        <v>1</v>
      </c>
      <c r="Q118" s="2">
        <f>L118/C118</f>
        <v>1</v>
      </c>
      <c r="R118" s="19"/>
    </row>
    <row r="119" spans="1:18" ht="22.5" customHeight="1" x14ac:dyDescent="0.3">
      <c r="A119" s="12" t="s">
        <v>9</v>
      </c>
      <c r="B119" s="33" t="s">
        <v>93</v>
      </c>
      <c r="C119" s="12">
        <f>C120</f>
        <v>575</v>
      </c>
      <c r="D119" s="12">
        <f t="shared" ref="D119:O119" si="10">D120</f>
        <v>0</v>
      </c>
      <c r="E119" s="12">
        <f t="shared" si="10"/>
        <v>575</v>
      </c>
      <c r="F119" s="12">
        <f t="shared" si="10"/>
        <v>0</v>
      </c>
      <c r="G119" s="12">
        <f t="shared" si="10"/>
        <v>0</v>
      </c>
      <c r="H119" s="12">
        <f t="shared" si="10"/>
        <v>0</v>
      </c>
      <c r="I119" s="12">
        <f t="shared" si="10"/>
        <v>0</v>
      </c>
      <c r="J119" s="12">
        <f t="shared" si="10"/>
        <v>0</v>
      </c>
      <c r="K119" s="12">
        <f t="shared" si="10"/>
        <v>0</v>
      </c>
      <c r="L119" s="12">
        <f t="shared" si="10"/>
        <v>575</v>
      </c>
      <c r="M119" s="12">
        <f t="shared" si="10"/>
        <v>0</v>
      </c>
      <c r="N119" s="12">
        <f t="shared" si="10"/>
        <v>0</v>
      </c>
      <c r="O119" s="12">
        <f t="shared" si="10"/>
        <v>575</v>
      </c>
      <c r="P119" s="2">
        <f t="shared" ref="P119:P120" si="11">O119/E119</f>
        <v>1</v>
      </c>
      <c r="Q119" s="2">
        <f t="shared" ref="Q119:Q120" si="12">L119/C119</f>
        <v>1</v>
      </c>
      <c r="R119" s="19"/>
    </row>
    <row r="120" spans="1:18" s="105" customFormat="1" x14ac:dyDescent="0.3">
      <c r="A120" s="14"/>
      <c r="B120" s="39" t="s">
        <v>94</v>
      </c>
      <c r="C120" s="14">
        <f t="shared" ref="C120:O120" si="13">SUM(C121:C152)</f>
        <v>575</v>
      </c>
      <c r="D120" s="14">
        <f t="shared" si="13"/>
        <v>0</v>
      </c>
      <c r="E120" s="14">
        <f t="shared" si="13"/>
        <v>575</v>
      </c>
      <c r="F120" s="14">
        <f t="shared" si="13"/>
        <v>0</v>
      </c>
      <c r="G120" s="14">
        <f t="shared" si="13"/>
        <v>0</v>
      </c>
      <c r="H120" s="14">
        <f t="shared" si="13"/>
        <v>0</v>
      </c>
      <c r="I120" s="14">
        <f t="shared" si="13"/>
        <v>0</v>
      </c>
      <c r="J120" s="14">
        <f t="shared" si="13"/>
        <v>0</v>
      </c>
      <c r="K120" s="14">
        <f t="shared" si="13"/>
        <v>0</v>
      </c>
      <c r="L120" s="14">
        <f t="shared" si="13"/>
        <v>575</v>
      </c>
      <c r="M120" s="14">
        <f t="shared" si="13"/>
        <v>0</v>
      </c>
      <c r="N120" s="14">
        <f t="shared" si="13"/>
        <v>0</v>
      </c>
      <c r="O120" s="14">
        <f t="shared" si="13"/>
        <v>575</v>
      </c>
      <c r="P120" s="43">
        <f t="shared" si="11"/>
        <v>1</v>
      </c>
      <c r="Q120" s="43">
        <f t="shared" si="12"/>
        <v>1</v>
      </c>
      <c r="R120" s="15"/>
    </row>
    <row r="121" spans="1:18" x14ac:dyDescent="0.3">
      <c r="A121" s="394" t="s">
        <v>95</v>
      </c>
      <c r="B121" s="394"/>
      <c r="C121" s="13"/>
      <c r="D121" s="13"/>
      <c r="E121" s="13"/>
      <c r="F121" s="13"/>
      <c r="G121" s="13"/>
      <c r="H121" s="50"/>
      <c r="I121" s="13"/>
      <c r="J121" s="2"/>
      <c r="K121" s="44"/>
      <c r="L121" s="21"/>
      <c r="M121" s="21"/>
      <c r="N121" s="2"/>
      <c r="O121" s="21"/>
      <c r="P121" s="2"/>
      <c r="Q121" s="2"/>
      <c r="R121" s="20"/>
    </row>
    <row r="122" spans="1:18" ht="34.200000000000003" x14ac:dyDescent="0.3">
      <c r="A122" s="12">
        <v>1</v>
      </c>
      <c r="B122" s="58" t="s">
        <v>146</v>
      </c>
      <c r="C122" s="13"/>
      <c r="D122" s="13"/>
      <c r="E122" s="13"/>
      <c r="F122" s="13"/>
      <c r="G122" s="13"/>
      <c r="H122" s="50"/>
      <c r="I122" s="13"/>
      <c r="J122" s="2"/>
      <c r="K122" s="44"/>
      <c r="L122" s="21"/>
      <c r="M122" s="21"/>
      <c r="N122" s="2"/>
      <c r="O122" s="21"/>
      <c r="P122" s="2"/>
      <c r="Q122" s="2"/>
      <c r="R122" s="20"/>
    </row>
    <row r="123" spans="1:18" ht="36" x14ac:dyDescent="0.3">
      <c r="A123" s="35" t="s">
        <v>12</v>
      </c>
      <c r="B123" s="59" t="s">
        <v>138</v>
      </c>
      <c r="C123" s="21"/>
      <c r="D123" s="21"/>
      <c r="E123" s="21"/>
      <c r="F123" s="21"/>
      <c r="G123" s="21"/>
      <c r="H123" s="96"/>
      <c r="I123" s="21"/>
      <c r="J123" s="45"/>
      <c r="K123" s="44"/>
      <c r="L123" s="21"/>
      <c r="M123" s="21"/>
      <c r="N123" s="45"/>
      <c r="O123" s="21"/>
      <c r="P123" s="45"/>
      <c r="Q123" s="45"/>
      <c r="R123" s="20"/>
    </row>
    <row r="124" spans="1:18" ht="24" x14ac:dyDescent="0.3">
      <c r="A124" s="14" t="s">
        <v>20</v>
      </c>
      <c r="B124" s="61" t="s">
        <v>96</v>
      </c>
      <c r="C124" s="13"/>
      <c r="D124" s="13"/>
      <c r="E124" s="13"/>
      <c r="F124" s="13"/>
      <c r="G124" s="13"/>
      <c r="H124" s="13"/>
      <c r="I124" s="13"/>
      <c r="J124" s="2"/>
      <c r="K124" s="44"/>
      <c r="L124" s="13"/>
      <c r="M124" s="13"/>
      <c r="N124" s="2"/>
      <c r="O124" s="13"/>
      <c r="P124" s="2"/>
      <c r="Q124" s="2"/>
      <c r="R124" s="19"/>
    </row>
    <row r="125" spans="1:18" ht="34.200000000000003" x14ac:dyDescent="0.3">
      <c r="A125" s="12">
        <v>2</v>
      </c>
      <c r="B125" s="58" t="s">
        <v>97</v>
      </c>
      <c r="C125" s="21"/>
      <c r="D125" s="21"/>
      <c r="E125" s="21"/>
      <c r="F125" s="21"/>
      <c r="G125" s="21"/>
      <c r="H125" s="21"/>
      <c r="I125" s="21"/>
      <c r="J125" s="2"/>
      <c r="K125" s="44"/>
      <c r="L125" s="21"/>
      <c r="M125" s="21"/>
      <c r="N125" s="21"/>
      <c r="O125" s="21"/>
      <c r="P125" s="2"/>
      <c r="Q125" s="2"/>
      <c r="R125" s="20"/>
    </row>
    <row r="126" spans="1:18" ht="40.5" customHeight="1" x14ac:dyDescent="0.3">
      <c r="A126" s="34" t="s">
        <v>98</v>
      </c>
      <c r="B126" s="61" t="s">
        <v>99</v>
      </c>
      <c r="C126" s="13"/>
      <c r="D126" s="13"/>
      <c r="E126" s="13"/>
      <c r="F126" s="13"/>
      <c r="G126" s="13"/>
      <c r="H126" s="52"/>
      <c r="I126" s="13"/>
      <c r="J126" s="5"/>
      <c r="K126" s="44"/>
      <c r="L126" s="14"/>
      <c r="M126" s="14"/>
      <c r="N126" s="5"/>
      <c r="O126" s="14"/>
      <c r="P126" s="5"/>
      <c r="Q126" s="5"/>
      <c r="R126" s="15"/>
    </row>
    <row r="127" spans="1:18" x14ac:dyDescent="0.3">
      <c r="A127" s="34" t="s">
        <v>100</v>
      </c>
      <c r="B127" s="61" t="s">
        <v>140</v>
      </c>
      <c r="C127" s="13"/>
      <c r="D127" s="13"/>
      <c r="E127" s="13"/>
      <c r="F127" s="13"/>
      <c r="G127" s="13"/>
      <c r="H127" s="50"/>
      <c r="I127" s="13"/>
      <c r="J127" s="2"/>
      <c r="K127" s="44"/>
      <c r="L127" s="21"/>
      <c r="M127" s="21"/>
      <c r="N127" s="2"/>
      <c r="O127" s="21"/>
      <c r="P127" s="2"/>
      <c r="Q127" s="2"/>
      <c r="R127" s="20"/>
    </row>
    <row r="128" spans="1:18" x14ac:dyDescent="0.3">
      <c r="A128" s="14" t="s">
        <v>115</v>
      </c>
      <c r="B128" s="61" t="s">
        <v>114</v>
      </c>
      <c r="C128" s="13"/>
      <c r="D128" s="13"/>
      <c r="E128" s="13"/>
      <c r="F128" s="13"/>
      <c r="G128" s="13"/>
      <c r="H128" s="50"/>
      <c r="I128" s="13"/>
      <c r="J128" s="2"/>
      <c r="K128" s="44"/>
      <c r="L128" s="13"/>
      <c r="M128" s="21"/>
      <c r="N128" s="2"/>
      <c r="O128" s="21"/>
      <c r="P128" s="2"/>
      <c r="Q128" s="2"/>
      <c r="R128" s="20"/>
    </row>
    <row r="129" spans="1:18" ht="24" x14ac:dyDescent="0.3">
      <c r="A129" s="14" t="s">
        <v>115</v>
      </c>
      <c r="B129" s="61" t="s">
        <v>116</v>
      </c>
      <c r="C129" s="13"/>
      <c r="D129" s="13"/>
      <c r="E129" s="13"/>
      <c r="F129" s="13"/>
      <c r="G129" s="13"/>
      <c r="H129" s="52"/>
      <c r="I129" s="13"/>
      <c r="J129" s="5"/>
      <c r="K129" s="44"/>
      <c r="L129" s="13"/>
      <c r="M129" s="21"/>
      <c r="N129" s="2"/>
      <c r="O129" s="21"/>
      <c r="P129" s="5"/>
      <c r="Q129" s="5"/>
      <c r="R129" s="20"/>
    </row>
    <row r="130" spans="1:18" ht="66.599999999999994" customHeight="1" x14ac:dyDescent="0.3">
      <c r="A130" s="12">
        <v>3</v>
      </c>
      <c r="B130" s="63" t="s">
        <v>101</v>
      </c>
      <c r="C130" s="12"/>
      <c r="D130" s="12"/>
      <c r="E130" s="12"/>
      <c r="F130" s="12"/>
      <c r="G130" s="12"/>
      <c r="H130" s="5"/>
      <c r="I130" s="12"/>
      <c r="J130" s="12"/>
      <c r="K130" s="2"/>
      <c r="L130" s="12"/>
      <c r="M130" s="12"/>
      <c r="N130" s="5"/>
      <c r="O130" s="12"/>
      <c r="P130" s="5"/>
      <c r="Q130" s="5"/>
      <c r="R130" s="18"/>
    </row>
    <row r="131" spans="1:18" ht="24" x14ac:dyDescent="0.3">
      <c r="A131" s="13" t="s">
        <v>23</v>
      </c>
      <c r="B131" s="59" t="s">
        <v>110</v>
      </c>
      <c r="C131" s="12"/>
      <c r="D131" s="12"/>
      <c r="E131" s="12"/>
      <c r="F131" s="12"/>
      <c r="G131" s="12"/>
      <c r="H131" s="5"/>
      <c r="I131" s="12"/>
      <c r="J131" s="5"/>
      <c r="K131" s="2"/>
      <c r="L131" s="12"/>
      <c r="M131" s="12"/>
      <c r="N131" s="5"/>
      <c r="O131" s="12"/>
      <c r="P131" s="5"/>
      <c r="Q131" s="5"/>
      <c r="R131" s="18"/>
    </row>
    <row r="132" spans="1:18" ht="43.95" customHeight="1" x14ac:dyDescent="0.3">
      <c r="A132" s="14" t="s">
        <v>25</v>
      </c>
      <c r="B132" s="61" t="s">
        <v>128</v>
      </c>
      <c r="C132" s="12"/>
      <c r="D132" s="12"/>
      <c r="E132" s="12"/>
      <c r="F132" s="12"/>
      <c r="G132" s="12"/>
      <c r="H132" s="5"/>
      <c r="I132" s="12"/>
      <c r="J132" s="5"/>
      <c r="K132" s="42"/>
      <c r="L132" s="12"/>
      <c r="M132" s="12"/>
      <c r="N132" s="5"/>
      <c r="O132" s="12"/>
      <c r="P132" s="5"/>
      <c r="Q132" s="5"/>
      <c r="R132" s="18"/>
    </row>
    <row r="133" spans="1:18" ht="48" x14ac:dyDescent="0.3">
      <c r="A133" s="14" t="s">
        <v>129</v>
      </c>
      <c r="B133" s="64" t="s">
        <v>111</v>
      </c>
      <c r="C133" s="13"/>
      <c r="D133" s="13"/>
      <c r="E133" s="53"/>
      <c r="F133" s="13"/>
      <c r="G133" s="13"/>
      <c r="H133" s="50"/>
      <c r="I133" s="13"/>
      <c r="J133" s="5"/>
      <c r="K133" s="44"/>
      <c r="L133" s="21"/>
      <c r="M133" s="21"/>
      <c r="N133" s="2"/>
      <c r="O133" s="21"/>
      <c r="P133" s="2"/>
      <c r="Q133" s="2"/>
      <c r="R133" s="20"/>
    </row>
    <row r="134" spans="1:18" x14ac:dyDescent="0.3">
      <c r="A134" s="34" t="s">
        <v>117</v>
      </c>
      <c r="B134" s="61" t="s">
        <v>114</v>
      </c>
      <c r="C134" s="13"/>
      <c r="D134" s="13"/>
      <c r="E134" s="13"/>
      <c r="F134" s="13"/>
      <c r="G134" s="13"/>
      <c r="H134" s="50"/>
      <c r="I134" s="13"/>
      <c r="J134" s="2"/>
      <c r="K134" s="44"/>
      <c r="L134" s="13"/>
      <c r="M134" s="13"/>
      <c r="N134" s="2"/>
      <c r="O134" s="13"/>
      <c r="P134" s="2"/>
      <c r="Q134" s="2"/>
      <c r="R134" s="19"/>
    </row>
    <row r="135" spans="1:18" x14ac:dyDescent="0.3">
      <c r="A135" s="14" t="s">
        <v>144</v>
      </c>
      <c r="B135" s="61" t="s">
        <v>118</v>
      </c>
      <c r="C135" s="13"/>
      <c r="D135" s="13"/>
      <c r="E135" s="13"/>
      <c r="F135" s="13"/>
      <c r="G135" s="13"/>
      <c r="H135" s="52"/>
      <c r="I135" s="13"/>
      <c r="J135" s="5"/>
      <c r="K135" s="44"/>
      <c r="L135" s="14"/>
      <c r="M135" s="14"/>
      <c r="N135" s="5"/>
      <c r="O135" s="14"/>
      <c r="P135" s="5"/>
      <c r="Q135" s="5"/>
      <c r="R135" s="15"/>
    </row>
    <row r="136" spans="1:18" ht="22.8" x14ac:dyDescent="0.3">
      <c r="A136" s="12">
        <v>4</v>
      </c>
      <c r="B136" s="58" t="s">
        <v>119</v>
      </c>
      <c r="C136" s="13"/>
      <c r="D136" s="13"/>
      <c r="E136" s="13"/>
      <c r="F136" s="13"/>
      <c r="G136" s="13"/>
      <c r="H136" s="50"/>
      <c r="I136" s="13"/>
      <c r="J136" s="2"/>
      <c r="K136" s="44"/>
      <c r="L136" s="21"/>
      <c r="M136" s="21"/>
      <c r="N136" s="2"/>
      <c r="O136" s="21"/>
      <c r="P136" s="2"/>
      <c r="Q136" s="2"/>
      <c r="R136" s="20"/>
    </row>
    <row r="137" spans="1:18" ht="30.6" customHeight="1" x14ac:dyDescent="0.3">
      <c r="A137" s="14" t="s">
        <v>28</v>
      </c>
      <c r="B137" s="61" t="s">
        <v>120</v>
      </c>
      <c r="C137" s="12"/>
      <c r="D137" s="12"/>
      <c r="E137" s="12"/>
      <c r="F137" s="12"/>
      <c r="G137" s="12"/>
      <c r="H137" s="2"/>
      <c r="I137" s="12"/>
      <c r="J137" s="5"/>
      <c r="K137" s="5"/>
      <c r="L137" s="12"/>
      <c r="M137" s="12"/>
      <c r="N137" s="5"/>
      <c r="O137" s="12"/>
      <c r="P137" s="5"/>
      <c r="Q137" s="5"/>
      <c r="R137" s="18"/>
    </row>
    <row r="138" spans="1:18" ht="45.6" x14ac:dyDescent="0.3">
      <c r="A138" s="12">
        <v>5</v>
      </c>
      <c r="B138" s="58" t="s">
        <v>102</v>
      </c>
      <c r="C138" s="13"/>
      <c r="D138" s="13"/>
      <c r="E138" s="12"/>
      <c r="F138" s="13"/>
      <c r="G138" s="13"/>
      <c r="H138" s="13"/>
      <c r="I138" s="13"/>
      <c r="J138" s="2"/>
      <c r="K138" s="44"/>
      <c r="L138" s="13"/>
      <c r="M138" s="13"/>
      <c r="N138" s="5"/>
      <c r="O138" s="12"/>
      <c r="P138" s="5"/>
      <c r="Q138" s="5"/>
      <c r="R138" s="18"/>
    </row>
    <row r="139" spans="1:18" x14ac:dyDescent="0.3">
      <c r="A139" s="12"/>
      <c r="B139" s="29" t="s">
        <v>10</v>
      </c>
      <c r="C139" s="21"/>
      <c r="D139" s="21"/>
      <c r="E139" s="14"/>
      <c r="F139" s="21"/>
      <c r="G139" s="21"/>
      <c r="H139" s="21"/>
      <c r="I139" s="21"/>
      <c r="J139" s="21"/>
      <c r="K139" s="44"/>
      <c r="L139" s="21"/>
      <c r="M139" s="21"/>
      <c r="N139" s="14"/>
      <c r="O139" s="14"/>
      <c r="P139" s="5"/>
      <c r="Q139" s="5"/>
      <c r="R139" s="15"/>
    </row>
    <row r="140" spans="1:18" x14ac:dyDescent="0.3">
      <c r="A140" s="12" t="s">
        <v>19</v>
      </c>
      <c r="B140" s="59" t="s">
        <v>191</v>
      </c>
      <c r="C140" s="21">
        <f>D140+E140</f>
        <v>550</v>
      </c>
      <c r="D140" s="21"/>
      <c r="E140" s="21">
        <v>550</v>
      </c>
      <c r="F140" s="21">
        <f>G140+I140</f>
        <v>0</v>
      </c>
      <c r="G140" s="21"/>
      <c r="H140" s="2"/>
      <c r="I140" s="21"/>
      <c r="J140" s="2">
        <f>I140/E140</f>
        <v>0</v>
      </c>
      <c r="K140" s="2">
        <f>F140/C140</f>
        <v>0</v>
      </c>
      <c r="L140" s="13">
        <f>M140+O140</f>
        <v>550</v>
      </c>
      <c r="M140" s="51"/>
      <c r="N140" s="2"/>
      <c r="O140" s="13">
        <f>E140</f>
        <v>550</v>
      </c>
      <c r="P140" s="2">
        <f>O140/E140</f>
        <v>1</v>
      </c>
      <c r="Q140" s="2">
        <f>L140/C140</f>
        <v>1</v>
      </c>
      <c r="R140" s="19"/>
    </row>
    <row r="141" spans="1:18" ht="30" customHeight="1" x14ac:dyDescent="0.3">
      <c r="A141" s="14" t="s">
        <v>105</v>
      </c>
      <c r="B141" s="61" t="s">
        <v>103</v>
      </c>
      <c r="C141" s="21"/>
      <c r="D141" s="21"/>
      <c r="E141" s="14"/>
      <c r="F141" s="21"/>
      <c r="G141" s="21"/>
      <c r="H141" s="21"/>
      <c r="I141" s="21"/>
      <c r="J141" s="21"/>
      <c r="K141" s="44"/>
      <c r="L141" s="21"/>
      <c r="M141" s="21"/>
      <c r="N141" s="14"/>
      <c r="O141" s="14"/>
      <c r="P141" s="5"/>
      <c r="Q141" s="5"/>
      <c r="R141" s="19"/>
    </row>
    <row r="142" spans="1:18" ht="34.200000000000003" x14ac:dyDescent="0.3">
      <c r="A142" s="12">
        <v>6</v>
      </c>
      <c r="B142" s="58" t="s">
        <v>104</v>
      </c>
      <c r="C142" s="13"/>
      <c r="D142" s="12"/>
      <c r="E142" s="13"/>
      <c r="F142" s="13"/>
      <c r="G142" s="13"/>
      <c r="H142" s="52"/>
      <c r="I142" s="13"/>
      <c r="J142" s="5"/>
      <c r="K142" s="44"/>
      <c r="L142" s="13"/>
      <c r="M142" s="13"/>
      <c r="N142" s="5"/>
      <c r="O142" s="13"/>
      <c r="P142" s="5"/>
      <c r="Q142" s="5"/>
      <c r="R142" s="19"/>
    </row>
    <row r="143" spans="1:18" ht="48" x14ac:dyDescent="0.3">
      <c r="A143" s="36" t="s">
        <v>36</v>
      </c>
      <c r="B143" s="39" t="s">
        <v>106</v>
      </c>
      <c r="C143" s="13"/>
      <c r="D143" s="13"/>
      <c r="E143" s="53"/>
      <c r="F143" s="13"/>
      <c r="G143" s="13"/>
      <c r="H143" s="50"/>
      <c r="I143" s="13"/>
      <c r="J143" s="2"/>
      <c r="K143" s="2"/>
      <c r="L143" s="13"/>
      <c r="M143" s="13"/>
      <c r="N143" s="2"/>
      <c r="O143" s="13"/>
      <c r="P143" s="2"/>
      <c r="Q143" s="2"/>
      <c r="R143" s="19"/>
    </row>
    <row r="144" spans="1:18" ht="60" x14ac:dyDescent="0.3">
      <c r="A144" s="36" t="s">
        <v>38</v>
      </c>
      <c r="B144" s="65" t="s">
        <v>112</v>
      </c>
      <c r="C144" s="12"/>
      <c r="D144" s="12"/>
      <c r="E144" s="12"/>
      <c r="F144" s="12"/>
      <c r="G144" s="12"/>
      <c r="H144" s="12"/>
      <c r="I144" s="12"/>
      <c r="J144" s="5"/>
      <c r="K144" s="5"/>
      <c r="L144" s="12"/>
      <c r="M144" s="12"/>
      <c r="N144" s="12"/>
      <c r="O144" s="12"/>
      <c r="P144" s="5"/>
      <c r="Q144" s="5"/>
      <c r="R144" s="18"/>
    </row>
    <row r="145" spans="1:18" ht="36" x14ac:dyDescent="0.3">
      <c r="A145" s="36" t="s">
        <v>109</v>
      </c>
      <c r="B145" s="39" t="s">
        <v>121</v>
      </c>
      <c r="C145" s="37"/>
      <c r="D145" s="13"/>
      <c r="E145" s="13"/>
      <c r="F145" s="13"/>
      <c r="G145" s="13"/>
      <c r="H145" s="50"/>
      <c r="I145" s="13"/>
      <c r="J145" s="2"/>
      <c r="K145" s="44"/>
      <c r="L145" s="13"/>
      <c r="M145" s="21"/>
      <c r="N145" s="2"/>
      <c r="O145" s="21"/>
      <c r="P145" s="2"/>
      <c r="Q145" s="2"/>
      <c r="R145" s="20"/>
    </row>
    <row r="146" spans="1:18" ht="37.200000000000003" customHeight="1" x14ac:dyDescent="0.3">
      <c r="A146" s="12">
        <v>7</v>
      </c>
      <c r="B146" s="58" t="s">
        <v>130</v>
      </c>
      <c r="C146" s="4"/>
      <c r="D146" s="13"/>
      <c r="E146" s="13"/>
      <c r="F146" s="13"/>
      <c r="G146" s="13"/>
      <c r="H146" s="50"/>
      <c r="I146" s="13"/>
      <c r="J146" s="2"/>
      <c r="K146" s="44"/>
      <c r="L146" s="13"/>
      <c r="M146" s="13"/>
      <c r="N146" s="2"/>
      <c r="O146" s="13"/>
      <c r="P146" s="2"/>
      <c r="Q146" s="2"/>
      <c r="R146" s="19"/>
    </row>
    <row r="147" spans="1:18" ht="34.200000000000003" x14ac:dyDescent="0.3">
      <c r="A147" s="12">
        <v>8</v>
      </c>
      <c r="B147" s="58" t="s">
        <v>123</v>
      </c>
      <c r="C147" s="106"/>
      <c r="D147" s="107"/>
      <c r="E147" s="106"/>
      <c r="F147" s="106"/>
      <c r="G147" s="106"/>
      <c r="H147" s="106"/>
      <c r="I147" s="106"/>
      <c r="J147" s="106"/>
      <c r="K147" s="106"/>
      <c r="L147" s="106"/>
      <c r="M147" s="106"/>
      <c r="N147" s="106"/>
      <c r="O147" s="106"/>
      <c r="P147" s="106"/>
      <c r="Q147" s="106"/>
      <c r="R147" s="106"/>
    </row>
    <row r="148" spans="1:18" x14ac:dyDescent="0.3">
      <c r="A148" s="12"/>
      <c r="B148" s="29" t="s">
        <v>10</v>
      </c>
      <c r="C148" s="106"/>
      <c r="D148" s="107"/>
      <c r="E148" s="106"/>
      <c r="F148" s="106"/>
      <c r="G148" s="106"/>
      <c r="H148" s="106"/>
      <c r="I148" s="106"/>
      <c r="J148" s="106"/>
      <c r="K148" s="106"/>
      <c r="L148" s="106"/>
      <c r="M148" s="106"/>
      <c r="N148" s="106"/>
      <c r="O148" s="106"/>
      <c r="P148" s="106"/>
      <c r="Q148" s="106"/>
      <c r="R148" s="106"/>
    </row>
    <row r="149" spans="1:18" x14ac:dyDescent="0.3">
      <c r="A149" s="12"/>
      <c r="B149" s="59" t="s">
        <v>191</v>
      </c>
      <c r="C149" s="21">
        <f>D149+E149</f>
        <v>25</v>
      </c>
      <c r="D149" s="21"/>
      <c r="E149" s="21">
        <v>25</v>
      </c>
      <c r="F149" s="21">
        <f>G149+I149</f>
        <v>0</v>
      </c>
      <c r="G149" s="21"/>
      <c r="H149" s="2"/>
      <c r="I149" s="21"/>
      <c r="J149" s="2">
        <f>I149/E149</f>
        <v>0</v>
      </c>
      <c r="K149" s="2">
        <f>F149/C149</f>
        <v>0</v>
      </c>
      <c r="L149" s="13">
        <f>M149+O149</f>
        <v>25</v>
      </c>
      <c r="M149" s="51"/>
      <c r="N149" s="2"/>
      <c r="O149" s="13">
        <f>E149</f>
        <v>25</v>
      </c>
      <c r="P149" s="2">
        <f>O149/E149</f>
        <v>1</v>
      </c>
      <c r="Q149" s="2">
        <f>L149/C149</f>
        <v>1</v>
      </c>
      <c r="R149" s="106"/>
    </row>
    <row r="150" spans="1:18" x14ac:dyDescent="0.3">
      <c r="A150" s="38" t="s">
        <v>131</v>
      </c>
      <c r="B150" s="29" t="s">
        <v>124</v>
      </c>
      <c r="C150" s="106"/>
      <c r="D150" s="107"/>
      <c r="E150" s="106"/>
      <c r="F150" s="106"/>
      <c r="G150" s="106"/>
      <c r="H150" s="106"/>
      <c r="I150" s="106"/>
      <c r="J150" s="106"/>
      <c r="K150" s="106"/>
      <c r="L150" s="106"/>
      <c r="M150" s="106"/>
      <c r="N150" s="106"/>
      <c r="O150" s="106"/>
      <c r="P150" s="106"/>
      <c r="Q150" s="106"/>
      <c r="R150" s="106"/>
    </row>
    <row r="151" spans="1:18" ht="22.8" x14ac:dyDescent="0.3">
      <c r="A151" s="12">
        <v>9</v>
      </c>
      <c r="B151" s="58" t="s">
        <v>125</v>
      </c>
      <c r="C151" s="106"/>
      <c r="D151" s="107"/>
      <c r="E151" s="106"/>
      <c r="F151" s="106"/>
      <c r="G151" s="106"/>
      <c r="H151" s="106"/>
      <c r="I151" s="106"/>
      <c r="J151" s="106"/>
      <c r="K151" s="106"/>
      <c r="L151" s="106"/>
      <c r="M151" s="106"/>
      <c r="N151" s="106"/>
      <c r="O151" s="106"/>
      <c r="P151" s="106"/>
      <c r="Q151" s="106"/>
      <c r="R151" s="106"/>
    </row>
    <row r="152" spans="1:18" ht="49.95" customHeight="1" x14ac:dyDescent="0.3">
      <c r="A152" s="12">
        <v>10</v>
      </c>
      <c r="B152" s="58" t="s">
        <v>107</v>
      </c>
      <c r="C152" s="106"/>
      <c r="D152" s="107"/>
      <c r="E152" s="106"/>
      <c r="F152" s="106"/>
      <c r="G152" s="106"/>
      <c r="H152" s="106"/>
      <c r="I152" s="106"/>
      <c r="J152" s="106"/>
      <c r="K152" s="106"/>
      <c r="L152" s="106"/>
      <c r="M152" s="106"/>
      <c r="N152" s="106"/>
      <c r="O152" s="106"/>
      <c r="P152" s="106"/>
      <c r="Q152" s="106"/>
      <c r="R152" s="106"/>
    </row>
    <row r="153" spans="1:18" x14ac:dyDescent="0.3">
      <c r="A153" s="392"/>
      <c r="B153" s="392"/>
      <c r="C153" s="392"/>
      <c r="D153" s="392"/>
      <c r="E153" s="392"/>
      <c r="F153" s="392"/>
      <c r="G153" s="392"/>
      <c r="H153" s="392"/>
      <c r="I153" s="392"/>
      <c r="J153" s="392"/>
      <c r="K153" s="392"/>
      <c r="L153" s="392"/>
      <c r="M153" s="392"/>
      <c r="N153" s="392"/>
      <c r="O153" s="392"/>
      <c r="P153" s="392"/>
      <c r="Q153" s="392"/>
      <c r="R153" s="392"/>
    </row>
    <row r="154" spans="1:18" x14ac:dyDescent="0.3">
      <c r="A154" s="393" t="s">
        <v>174</v>
      </c>
      <c r="B154" s="393"/>
      <c r="C154" s="393"/>
      <c r="D154" s="393"/>
      <c r="E154" s="393"/>
      <c r="F154" s="393"/>
      <c r="G154" s="393"/>
      <c r="H154" s="393"/>
      <c r="I154" s="393"/>
      <c r="J154" s="393"/>
      <c r="K154" s="393"/>
      <c r="L154" s="393"/>
      <c r="M154" s="393"/>
      <c r="N154" s="393"/>
      <c r="O154" s="393"/>
      <c r="P154" s="393"/>
      <c r="Q154" s="393"/>
      <c r="R154" s="393"/>
    </row>
  </sheetData>
  <mergeCells count="32">
    <mergeCell ref="E7:E8"/>
    <mergeCell ref="G7:G8"/>
    <mergeCell ref="A2:R2"/>
    <mergeCell ref="A5:A8"/>
    <mergeCell ref="E4:R4"/>
    <mergeCell ref="M7:M8"/>
    <mergeCell ref="N7:N8"/>
    <mergeCell ref="O7:O8"/>
    <mergeCell ref="P7:P8"/>
    <mergeCell ref="L6:L8"/>
    <mergeCell ref="M6:P6"/>
    <mergeCell ref="A3:R3"/>
    <mergeCell ref="B5:B8"/>
    <mergeCell ref="C5:E5"/>
    <mergeCell ref="R5:R8"/>
    <mergeCell ref="H7:H8"/>
    <mergeCell ref="A153:R153"/>
    <mergeCell ref="A154:R154"/>
    <mergeCell ref="A121:B121"/>
    <mergeCell ref="N1:R1"/>
    <mergeCell ref="K6:K8"/>
    <mergeCell ref="F5:K5"/>
    <mergeCell ref="Q6:Q8"/>
    <mergeCell ref="L5:Q5"/>
    <mergeCell ref="I7:I8"/>
    <mergeCell ref="C6:C8"/>
    <mergeCell ref="F6:F8"/>
    <mergeCell ref="G6:H6"/>
    <mergeCell ref="I6:J6"/>
    <mergeCell ref="J7:J8"/>
    <mergeCell ref="D6:E6"/>
    <mergeCell ref="D7:D8"/>
  </mergeCells>
  <pageMargins left="0.11811023622047245" right="0.11811023622047245" top="0.35433070866141736" bottom="0.35433070866141736" header="0.31496062992125984" footer="0.31496062992125984"/>
  <pageSetup paperSize="9" scale="8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5"/>
  <sheetViews>
    <sheetView topLeftCell="A580" zoomScale="130" zoomScaleNormal="130" workbookViewId="0">
      <selection activeCell="C9" sqref="C9"/>
    </sheetView>
  </sheetViews>
  <sheetFormatPr defaultRowHeight="14.4" x14ac:dyDescent="0.3"/>
  <cols>
    <col min="1" max="1" width="5.109375" customWidth="1"/>
    <col min="2" max="2" width="59.6640625" customWidth="1"/>
    <col min="3" max="3" width="10.109375" customWidth="1"/>
    <col min="4" max="4" width="9.5546875" customWidth="1"/>
    <col min="5" max="5" width="14" customWidth="1"/>
    <col min="6" max="7" width="10.33203125" customWidth="1"/>
    <col min="8" max="8" width="9.33203125" customWidth="1"/>
    <col min="9" max="10" width="7.6640625" customWidth="1"/>
    <col min="11" max="11" width="6.33203125" customWidth="1"/>
    <col min="12" max="12" width="8.44140625" style="77" customWidth="1"/>
    <col min="13" max="13" width="8.5546875" customWidth="1"/>
  </cols>
  <sheetData>
    <row r="1" spans="1:13" ht="15.6" x14ac:dyDescent="0.3">
      <c r="A1" s="6"/>
      <c r="B1" s="7"/>
      <c r="C1" s="7"/>
      <c r="E1" s="83"/>
      <c r="F1" s="83"/>
      <c r="G1" s="83"/>
      <c r="H1" s="83"/>
      <c r="I1" s="83"/>
      <c r="J1" s="395" t="s">
        <v>166</v>
      </c>
      <c r="K1" s="395"/>
      <c r="L1" s="395"/>
      <c r="M1" s="395"/>
    </row>
    <row r="2" spans="1:13" ht="16.95" customHeight="1" x14ac:dyDescent="0.3">
      <c r="A2" s="404" t="s">
        <v>162</v>
      </c>
      <c r="B2" s="404"/>
      <c r="C2" s="404"/>
      <c r="D2" s="404"/>
      <c r="E2" s="404"/>
      <c r="F2" s="404"/>
      <c r="G2" s="404"/>
      <c r="H2" s="404"/>
      <c r="I2" s="404"/>
      <c r="J2" s="404"/>
      <c r="K2" s="404"/>
      <c r="L2" s="404"/>
      <c r="M2" s="404"/>
    </row>
    <row r="3" spans="1:13" ht="16.95" customHeight="1" x14ac:dyDescent="0.3">
      <c r="A3" s="407" t="s">
        <v>154</v>
      </c>
      <c r="B3" s="407"/>
      <c r="C3" s="407"/>
      <c r="D3" s="407"/>
      <c r="E3" s="407"/>
      <c r="F3" s="407"/>
      <c r="G3" s="407"/>
      <c r="H3" s="407"/>
      <c r="I3" s="407"/>
      <c r="J3" s="407"/>
      <c r="K3" s="407"/>
      <c r="L3" s="407"/>
      <c r="M3" s="407"/>
    </row>
    <row r="4" spans="1:13" ht="15.6" x14ac:dyDescent="0.3">
      <c r="A4" s="8"/>
      <c r="B4" s="9"/>
      <c r="C4" s="10"/>
      <c r="D4" s="11"/>
      <c r="E4" s="406" t="s">
        <v>0</v>
      </c>
      <c r="F4" s="406"/>
      <c r="G4" s="406"/>
      <c r="H4" s="406"/>
      <c r="I4" s="406"/>
      <c r="J4" s="406"/>
      <c r="K4" s="406"/>
      <c r="L4" s="406"/>
      <c r="M4" s="406"/>
    </row>
    <row r="5" spans="1:13" ht="80.25" customHeight="1" x14ac:dyDescent="0.3">
      <c r="A5" s="409" t="s">
        <v>1</v>
      </c>
      <c r="B5" s="409" t="s">
        <v>2</v>
      </c>
      <c r="C5" s="409" t="s">
        <v>147</v>
      </c>
      <c r="D5" s="409"/>
      <c r="E5" s="409"/>
      <c r="F5" s="409" t="s">
        <v>3</v>
      </c>
      <c r="G5" s="409" t="s">
        <v>167</v>
      </c>
      <c r="H5" s="409"/>
      <c r="I5" s="409" t="s">
        <v>168</v>
      </c>
      <c r="J5" s="409"/>
      <c r="K5" s="409" t="s">
        <v>172</v>
      </c>
      <c r="L5" s="408" t="s">
        <v>165</v>
      </c>
      <c r="M5" s="409" t="s">
        <v>91</v>
      </c>
    </row>
    <row r="6" spans="1:13" ht="14.4" customHeight="1" x14ac:dyDescent="0.3">
      <c r="A6" s="411"/>
      <c r="B6" s="409"/>
      <c r="C6" s="409" t="s">
        <v>148</v>
      </c>
      <c r="D6" s="409" t="s">
        <v>4</v>
      </c>
      <c r="E6" s="409"/>
      <c r="F6" s="409"/>
      <c r="G6" s="409" t="s">
        <v>14</v>
      </c>
      <c r="H6" s="410" t="s">
        <v>92</v>
      </c>
      <c r="I6" s="409" t="s">
        <v>15</v>
      </c>
      <c r="J6" s="410" t="s">
        <v>160</v>
      </c>
      <c r="K6" s="409"/>
      <c r="L6" s="408"/>
      <c r="M6" s="409"/>
    </row>
    <row r="7" spans="1:13" ht="13.2" customHeight="1" x14ac:dyDescent="0.3">
      <c r="A7" s="411"/>
      <c r="B7" s="409"/>
      <c r="C7" s="409"/>
      <c r="D7" s="409" t="s">
        <v>159</v>
      </c>
      <c r="E7" s="409" t="s">
        <v>149</v>
      </c>
      <c r="F7" s="409"/>
      <c r="G7" s="409"/>
      <c r="H7" s="410"/>
      <c r="I7" s="409"/>
      <c r="J7" s="410"/>
      <c r="K7" s="409"/>
      <c r="L7" s="408"/>
      <c r="M7" s="409"/>
    </row>
    <row r="8" spans="1:13" ht="13.95" customHeight="1" x14ac:dyDescent="0.3">
      <c r="A8" s="411"/>
      <c r="B8" s="409"/>
      <c r="C8" s="409"/>
      <c r="D8" s="409"/>
      <c r="E8" s="409"/>
      <c r="F8" s="409"/>
      <c r="G8" s="409"/>
      <c r="H8" s="410"/>
      <c r="I8" s="409"/>
      <c r="J8" s="410"/>
      <c r="K8" s="409"/>
      <c r="L8" s="408"/>
      <c r="M8" s="409"/>
    </row>
    <row r="9" spans="1:13" x14ac:dyDescent="0.3">
      <c r="A9" s="86" t="s">
        <v>156</v>
      </c>
      <c r="B9" s="86" t="s">
        <v>155</v>
      </c>
      <c r="C9" s="87" t="s">
        <v>176</v>
      </c>
      <c r="D9" s="86" t="s">
        <v>157</v>
      </c>
      <c r="E9" s="86" t="s">
        <v>158</v>
      </c>
      <c r="F9" s="86" t="s">
        <v>187</v>
      </c>
      <c r="G9" s="86" t="s">
        <v>189</v>
      </c>
      <c r="H9" s="86" t="s">
        <v>175</v>
      </c>
      <c r="I9" s="86">
        <v>9</v>
      </c>
      <c r="J9" s="88" t="s">
        <v>178</v>
      </c>
      <c r="K9" s="88" t="s">
        <v>190</v>
      </c>
      <c r="L9" s="89" t="s">
        <v>169</v>
      </c>
      <c r="M9" s="86" t="s">
        <v>182</v>
      </c>
    </row>
    <row r="10" spans="1:13" x14ac:dyDescent="0.3">
      <c r="A10" s="14"/>
      <c r="B10" s="33" t="s">
        <v>13</v>
      </c>
      <c r="C10" s="14"/>
      <c r="D10" s="16"/>
      <c r="E10" s="14"/>
      <c r="F10" s="14"/>
      <c r="G10" s="14"/>
      <c r="H10" s="14"/>
      <c r="I10" s="14"/>
      <c r="J10" s="5"/>
      <c r="K10" s="5"/>
      <c r="L10" s="68"/>
      <c r="M10" s="15"/>
    </row>
    <row r="11" spans="1:13" x14ac:dyDescent="0.3">
      <c r="A11" s="14"/>
      <c r="B11" s="39" t="s">
        <v>10</v>
      </c>
      <c r="C11" s="14"/>
      <c r="D11" s="16"/>
      <c r="E11" s="14"/>
      <c r="F11" s="14"/>
      <c r="G11" s="14"/>
      <c r="H11" s="14"/>
      <c r="I11" s="14"/>
      <c r="J11" s="43"/>
      <c r="K11" s="43"/>
      <c r="L11" s="69"/>
      <c r="M11" s="15"/>
    </row>
    <row r="12" spans="1:13" x14ac:dyDescent="0.3">
      <c r="A12" s="14"/>
      <c r="B12" s="39" t="s">
        <v>11</v>
      </c>
      <c r="C12" s="14"/>
      <c r="D12" s="16"/>
      <c r="E12" s="14"/>
      <c r="F12" s="14"/>
      <c r="G12" s="14"/>
      <c r="H12" s="14"/>
      <c r="I12" s="14"/>
      <c r="J12" s="43"/>
      <c r="K12" s="43"/>
      <c r="L12" s="69"/>
      <c r="M12" s="15"/>
    </row>
    <row r="13" spans="1:13" x14ac:dyDescent="0.3">
      <c r="A13" s="14"/>
      <c r="B13" s="61" t="s">
        <v>152</v>
      </c>
      <c r="C13" s="14"/>
      <c r="D13" s="16"/>
      <c r="E13" s="14"/>
      <c r="F13" s="14"/>
      <c r="G13" s="14"/>
      <c r="H13" s="14"/>
      <c r="I13" s="14"/>
      <c r="J13" s="43"/>
      <c r="K13" s="43"/>
      <c r="L13" s="69"/>
      <c r="M13" s="15"/>
    </row>
    <row r="14" spans="1:13" s="3" customFormat="1" ht="25.2" customHeight="1" x14ac:dyDescent="0.3">
      <c r="A14" s="90" t="s">
        <v>5</v>
      </c>
      <c r="B14" s="91" t="s">
        <v>6</v>
      </c>
      <c r="C14" s="92">
        <f>+SUM(C15:C17)</f>
        <v>0</v>
      </c>
      <c r="D14" s="92">
        <f t="shared" ref="D14:I14" si="0">+SUM(D15:D17)</f>
        <v>0</v>
      </c>
      <c r="E14" s="92">
        <f t="shared" si="0"/>
        <v>0</v>
      </c>
      <c r="F14" s="92"/>
      <c r="G14" s="92"/>
      <c r="H14" s="92"/>
      <c r="I14" s="92">
        <f t="shared" si="0"/>
        <v>0</v>
      </c>
      <c r="J14" s="92"/>
      <c r="K14" s="92"/>
      <c r="L14" s="93"/>
      <c r="M14" s="94"/>
    </row>
    <row r="15" spans="1:13" x14ac:dyDescent="0.3">
      <c r="A15" s="17"/>
      <c r="B15" s="29" t="s">
        <v>10</v>
      </c>
      <c r="C15" s="13"/>
      <c r="D15" s="13"/>
      <c r="E15" s="13"/>
      <c r="F15" s="13"/>
      <c r="G15" s="13"/>
      <c r="H15" s="13"/>
      <c r="I15" s="13"/>
      <c r="J15" s="5"/>
      <c r="K15" s="5"/>
      <c r="L15" s="68"/>
      <c r="M15" s="19"/>
    </row>
    <row r="16" spans="1:13" x14ac:dyDescent="0.3">
      <c r="A16" s="17"/>
      <c r="B16" s="29" t="s">
        <v>11</v>
      </c>
      <c r="C16" s="13"/>
      <c r="D16" s="13"/>
      <c r="E16" s="13"/>
      <c r="F16" s="13"/>
      <c r="G16" s="13"/>
      <c r="H16" s="13"/>
      <c r="I16" s="13"/>
      <c r="J16" s="43"/>
      <c r="K16" s="43"/>
      <c r="L16" s="69"/>
      <c r="M16" s="19"/>
    </row>
    <row r="17" spans="1:13" x14ac:dyDescent="0.3">
      <c r="A17" s="17"/>
      <c r="B17" s="29" t="s">
        <v>152</v>
      </c>
      <c r="C17" s="13"/>
      <c r="D17" s="13"/>
      <c r="E17" s="13"/>
      <c r="F17" s="13"/>
      <c r="G17" s="13"/>
      <c r="H17" s="13"/>
      <c r="I17" s="13"/>
      <c r="J17" s="43"/>
      <c r="K17" s="43"/>
      <c r="L17" s="69"/>
      <c r="M17" s="19"/>
    </row>
    <row r="18" spans="1:13" ht="15" customHeight="1" x14ac:dyDescent="0.3">
      <c r="A18" s="14">
        <v>1</v>
      </c>
      <c r="B18" s="58" t="s">
        <v>46</v>
      </c>
      <c r="C18" s="12"/>
      <c r="D18" s="12">
        <f>+SUM(D19,D22,D24)</f>
        <v>0</v>
      </c>
      <c r="E18" s="12">
        <f t="shared" ref="E18" si="1">+SUM(E19,E22,E24)</f>
        <v>0</v>
      </c>
      <c r="F18" s="12"/>
      <c r="G18" s="12"/>
      <c r="H18" s="12"/>
      <c r="I18" s="12">
        <f t="shared" ref="I18" si="2">+SUM(I19,I22,I24)</f>
        <v>0</v>
      </c>
      <c r="J18" s="12"/>
      <c r="K18" s="12"/>
      <c r="L18" s="70"/>
      <c r="M18" s="19"/>
    </row>
    <row r="19" spans="1:13" x14ac:dyDescent="0.3">
      <c r="A19" s="14"/>
      <c r="B19" s="29" t="s">
        <v>10</v>
      </c>
      <c r="C19" s="21"/>
      <c r="D19" s="21"/>
      <c r="E19" s="21"/>
      <c r="F19" s="21"/>
      <c r="G19" s="21"/>
      <c r="H19" s="21"/>
      <c r="I19" s="21"/>
      <c r="J19" s="5"/>
      <c r="K19" s="5"/>
      <c r="L19" s="68"/>
      <c r="M19" s="15"/>
    </row>
    <row r="20" spans="1:13" x14ac:dyDescent="0.3">
      <c r="A20" s="34" t="s">
        <v>19</v>
      </c>
      <c r="B20" s="30" t="s">
        <v>170</v>
      </c>
      <c r="C20" s="21"/>
      <c r="D20" s="21"/>
      <c r="E20" s="21"/>
      <c r="F20" s="21"/>
      <c r="G20" s="21"/>
      <c r="H20" s="21"/>
      <c r="I20" s="21"/>
      <c r="J20" s="5"/>
      <c r="K20" s="5"/>
      <c r="L20" s="68"/>
      <c r="M20" s="15"/>
    </row>
    <row r="21" spans="1:13" x14ac:dyDescent="0.3">
      <c r="A21" s="34" t="s">
        <v>19</v>
      </c>
      <c r="B21" s="59" t="s">
        <v>151</v>
      </c>
      <c r="C21" s="21"/>
      <c r="D21" s="21"/>
      <c r="E21" s="4"/>
      <c r="F21" s="4"/>
      <c r="G21" s="4"/>
      <c r="H21" s="4"/>
      <c r="I21" s="21"/>
      <c r="J21" s="2"/>
      <c r="K21" s="2"/>
      <c r="L21" s="67"/>
      <c r="M21" s="15"/>
    </row>
    <row r="22" spans="1:13" x14ac:dyDescent="0.3">
      <c r="A22" s="14"/>
      <c r="B22" s="60" t="s">
        <v>11</v>
      </c>
      <c r="C22" s="14"/>
      <c r="D22" s="14"/>
      <c r="E22" s="14"/>
      <c r="F22" s="14"/>
      <c r="G22" s="14"/>
      <c r="H22" s="14"/>
      <c r="I22" s="21"/>
      <c r="J22" s="2"/>
      <c r="K22" s="2"/>
      <c r="L22" s="67"/>
      <c r="M22" s="15"/>
    </row>
    <row r="23" spans="1:13" x14ac:dyDescent="0.3">
      <c r="A23" s="34" t="s">
        <v>19</v>
      </c>
      <c r="B23" s="59" t="s">
        <v>151</v>
      </c>
      <c r="C23" s="21"/>
      <c r="D23" s="21"/>
      <c r="E23" s="21"/>
      <c r="F23" s="21"/>
      <c r="G23" s="21"/>
      <c r="H23" s="21"/>
      <c r="I23" s="21"/>
      <c r="J23" s="2"/>
      <c r="K23" s="2"/>
      <c r="L23" s="67"/>
      <c r="M23" s="20"/>
    </row>
    <row r="24" spans="1:13" x14ac:dyDescent="0.3">
      <c r="A24" s="34"/>
      <c r="B24" s="60" t="s">
        <v>152</v>
      </c>
      <c r="C24" s="21"/>
      <c r="D24" s="21"/>
      <c r="E24" s="21"/>
      <c r="F24" s="21"/>
      <c r="G24" s="21"/>
      <c r="H24" s="21"/>
      <c r="I24" s="21"/>
      <c r="J24" s="2"/>
      <c r="K24" s="2"/>
      <c r="L24" s="67"/>
      <c r="M24" s="20"/>
    </row>
    <row r="25" spans="1:13" x14ac:dyDescent="0.3">
      <c r="A25" s="34" t="s">
        <v>19</v>
      </c>
      <c r="B25" s="59" t="s">
        <v>151</v>
      </c>
      <c r="C25" s="21"/>
      <c r="D25" s="21"/>
      <c r="E25" s="21"/>
      <c r="F25" s="21"/>
      <c r="G25" s="21"/>
      <c r="H25" s="21"/>
      <c r="I25" s="21"/>
      <c r="J25" s="2"/>
      <c r="K25" s="2"/>
      <c r="L25" s="67"/>
      <c r="M25" s="20"/>
    </row>
    <row r="26" spans="1:13" ht="15" customHeight="1" x14ac:dyDescent="0.3">
      <c r="A26" s="12">
        <v>2</v>
      </c>
      <c r="B26" s="58" t="s">
        <v>48</v>
      </c>
      <c r="C26" s="12"/>
      <c r="D26" s="12">
        <f>+SUM(D27,D30,D32)</f>
        <v>0</v>
      </c>
      <c r="E26" s="12">
        <f t="shared" ref="E26:I26" si="3">+SUM(E27,E30,E32)</f>
        <v>0</v>
      </c>
      <c r="F26" s="12"/>
      <c r="G26" s="12"/>
      <c r="H26" s="12"/>
      <c r="I26" s="12">
        <f t="shared" si="3"/>
        <v>0</v>
      </c>
      <c r="J26" s="12"/>
      <c r="K26" s="12"/>
      <c r="L26" s="70"/>
      <c r="M26" s="19"/>
    </row>
    <row r="27" spans="1:13" x14ac:dyDescent="0.3">
      <c r="A27" s="14"/>
      <c r="B27" s="29" t="s">
        <v>10</v>
      </c>
      <c r="C27" s="21"/>
      <c r="D27" s="21"/>
      <c r="E27" s="21"/>
      <c r="F27" s="21"/>
      <c r="G27" s="21"/>
      <c r="H27" s="21"/>
      <c r="I27" s="21"/>
      <c r="J27" s="2"/>
      <c r="K27" s="2"/>
      <c r="L27" s="67"/>
      <c r="M27" s="15"/>
    </row>
    <row r="28" spans="1:13" x14ac:dyDescent="0.3">
      <c r="A28" s="34" t="s">
        <v>19</v>
      </c>
      <c r="B28" s="30" t="s">
        <v>170</v>
      </c>
      <c r="C28" s="21"/>
      <c r="D28" s="21"/>
      <c r="E28" s="21"/>
      <c r="F28" s="21"/>
      <c r="G28" s="21"/>
      <c r="H28" s="21"/>
      <c r="I28" s="21"/>
      <c r="J28" s="2"/>
      <c r="K28" s="2"/>
      <c r="L28" s="67"/>
      <c r="M28" s="15"/>
    </row>
    <row r="29" spans="1:13" x14ac:dyDescent="0.3">
      <c r="A29" s="34" t="s">
        <v>19</v>
      </c>
      <c r="B29" s="59" t="s">
        <v>151</v>
      </c>
      <c r="C29" s="21"/>
      <c r="D29" s="21"/>
      <c r="E29" s="4"/>
      <c r="F29" s="4"/>
      <c r="G29" s="4"/>
      <c r="H29" s="4"/>
      <c r="I29" s="14"/>
      <c r="J29" s="2"/>
      <c r="K29" s="2"/>
      <c r="L29" s="67"/>
      <c r="M29" s="15"/>
    </row>
    <row r="30" spans="1:13" x14ac:dyDescent="0.3">
      <c r="A30" s="14"/>
      <c r="B30" s="59" t="s">
        <v>11</v>
      </c>
      <c r="C30" s="21"/>
      <c r="D30" s="14"/>
      <c r="E30" s="4"/>
      <c r="F30" s="4"/>
      <c r="G30" s="4"/>
      <c r="H30" s="4"/>
      <c r="I30" s="21"/>
      <c r="J30" s="2"/>
      <c r="K30" s="2"/>
      <c r="L30" s="67"/>
      <c r="M30" s="15"/>
    </row>
    <row r="31" spans="1:13" x14ac:dyDescent="0.3">
      <c r="A31" s="34" t="s">
        <v>19</v>
      </c>
      <c r="B31" s="59" t="s">
        <v>151</v>
      </c>
      <c r="C31" s="21"/>
      <c r="D31" s="21"/>
      <c r="E31" s="4"/>
      <c r="F31" s="4"/>
      <c r="G31" s="4"/>
      <c r="H31" s="4"/>
      <c r="I31" s="21"/>
      <c r="J31" s="2"/>
      <c r="K31" s="2"/>
      <c r="L31" s="67"/>
      <c r="M31" s="15"/>
    </row>
    <row r="32" spans="1:13" x14ac:dyDescent="0.3">
      <c r="A32" s="34"/>
      <c r="B32" s="60" t="s">
        <v>152</v>
      </c>
      <c r="C32" s="21"/>
      <c r="D32" s="21"/>
      <c r="E32" s="4"/>
      <c r="F32" s="4"/>
      <c r="G32" s="4"/>
      <c r="H32" s="4"/>
      <c r="I32" s="21"/>
      <c r="J32" s="2"/>
      <c r="K32" s="2"/>
      <c r="L32" s="67"/>
      <c r="M32" s="15"/>
    </row>
    <row r="33" spans="1:13" x14ac:dyDescent="0.3">
      <c r="A33" s="34" t="s">
        <v>19</v>
      </c>
      <c r="B33" s="59" t="s">
        <v>151</v>
      </c>
      <c r="C33" s="21"/>
      <c r="D33" s="14"/>
      <c r="E33" s="4"/>
      <c r="F33" s="4"/>
      <c r="G33" s="4"/>
      <c r="H33" s="4"/>
      <c r="I33" s="21"/>
      <c r="J33" s="2"/>
      <c r="K33" s="2"/>
      <c r="L33" s="67"/>
      <c r="M33" s="15"/>
    </row>
    <row r="34" spans="1:13" ht="26.4" customHeight="1" x14ac:dyDescent="0.3">
      <c r="A34" s="24" t="s">
        <v>49</v>
      </c>
      <c r="B34" s="58" t="s">
        <v>50</v>
      </c>
      <c r="C34" s="14">
        <f>+SUM(C35:C37)</f>
        <v>0</v>
      </c>
      <c r="D34" s="14">
        <f t="shared" ref="D34:I34" si="4">+SUM(D35:D37)</f>
        <v>0</v>
      </c>
      <c r="E34" s="14">
        <f t="shared" si="4"/>
        <v>0</v>
      </c>
      <c r="F34" s="14"/>
      <c r="G34" s="14"/>
      <c r="H34" s="14"/>
      <c r="I34" s="14">
        <f t="shared" si="4"/>
        <v>0</v>
      </c>
      <c r="J34" s="14"/>
      <c r="K34" s="14"/>
      <c r="L34" s="71"/>
      <c r="M34" s="15"/>
    </row>
    <row r="35" spans="1:13" x14ac:dyDescent="0.3">
      <c r="A35" s="14"/>
      <c r="B35" s="29" t="s">
        <v>10</v>
      </c>
      <c r="C35" s="21">
        <f>+SUM(C39,C48)</f>
        <v>0</v>
      </c>
      <c r="D35" s="21">
        <f t="shared" ref="D35:I35" si="5">+SUM(D39,D48)</f>
        <v>0</v>
      </c>
      <c r="E35" s="21">
        <f t="shared" si="5"/>
        <v>0</v>
      </c>
      <c r="F35" s="21"/>
      <c r="G35" s="21"/>
      <c r="H35" s="21"/>
      <c r="I35" s="21">
        <f t="shared" si="5"/>
        <v>0</v>
      </c>
      <c r="J35" s="21"/>
      <c r="K35" s="21"/>
      <c r="L35" s="72"/>
      <c r="M35" s="21"/>
    </row>
    <row r="36" spans="1:13" x14ac:dyDescent="0.3">
      <c r="A36" s="14"/>
      <c r="B36" s="29" t="s">
        <v>11</v>
      </c>
      <c r="C36" s="21">
        <f>+SUM(C42,C51)</f>
        <v>0</v>
      </c>
      <c r="D36" s="21">
        <f t="shared" ref="D36:I36" si="6">+SUM(D42,D51)</f>
        <v>0</v>
      </c>
      <c r="E36" s="21">
        <f t="shared" si="6"/>
        <v>0</v>
      </c>
      <c r="F36" s="21"/>
      <c r="G36" s="21"/>
      <c r="H36" s="21"/>
      <c r="I36" s="21">
        <f t="shared" si="6"/>
        <v>0</v>
      </c>
      <c r="J36" s="21"/>
      <c r="K36" s="21"/>
      <c r="L36" s="72"/>
      <c r="M36" s="15"/>
    </row>
    <row r="37" spans="1:13" x14ac:dyDescent="0.3">
      <c r="A37" s="14"/>
      <c r="B37" s="60" t="s">
        <v>152</v>
      </c>
      <c r="C37" s="21">
        <f>+SUM(C44,C53)</f>
        <v>0</v>
      </c>
      <c r="D37" s="21">
        <f t="shared" ref="D37:I37" si="7">+SUM(D44,D53)</f>
        <v>0</v>
      </c>
      <c r="E37" s="21">
        <f t="shared" si="7"/>
        <v>0</v>
      </c>
      <c r="F37" s="21"/>
      <c r="G37" s="21"/>
      <c r="H37" s="21"/>
      <c r="I37" s="21">
        <f t="shared" si="7"/>
        <v>0</v>
      </c>
      <c r="J37" s="21"/>
      <c r="K37" s="21"/>
      <c r="L37" s="72"/>
      <c r="M37" s="15"/>
    </row>
    <row r="38" spans="1:13" ht="24" x14ac:dyDescent="0.3">
      <c r="A38" s="25" t="s">
        <v>51</v>
      </c>
      <c r="B38" s="61" t="s">
        <v>52</v>
      </c>
      <c r="C38" s="12"/>
      <c r="D38" s="12">
        <f>+SUM(D39,D42,D44)</f>
        <v>0</v>
      </c>
      <c r="E38" s="12">
        <f t="shared" ref="E38:I38" si="8">+SUM(E39,E42,E44)</f>
        <v>0</v>
      </c>
      <c r="F38" s="12"/>
      <c r="G38" s="12"/>
      <c r="H38" s="12"/>
      <c r="I38" s="12">
        <f t="shared" si="8"/>
        <v>0</v>
      </c>
      <c r="J38" s="12"/>
      <c r="K38" s="12"/>
      <c r="L38" s="70"/>
      <c r="M38" s="15"/>
    </row>
    <row r="39" spans="1:13" x14ac:dyDescent="0.3">
      <c r="A39" s="25"/>
      <c r="B39" s="29" t="s">
        <v>10</v>
      </c>
      <c r="C39" s="14"/>
      <c r="D39" s="14"/>
      <c r="E39" s="14"/>
      <c r="F39" s="14"/>
      <c r="G39" s="14"/>
      <c r="H39" s="14"/>
      <c r="I39" s="14"/>
      <c r="J39" s="5"/>
      <c r="K39" s="5"/>
      <c r="L39" s="68"/>
      <c r="M39" s="15"/>
    </row>
    <row r="40" spans="1:13" x14ac:dyDescent="0.3">
      <c r="A40" s="34" t="s">
        <v>19</v>
      </c>
      <c r="B40" s="30" t="s">
        <v>170</v>
      </c>
      <c r="C40" s="14"/>
      <c r="D40" s="14"/>
      <c r="E40" s="14"/>
      <c r="F40" s="14"/>
      <c r="G40" s="14"/>
      <c r="H40" s="14"/>
      <c r="I40" s="14"/>
      <c r="J40" s="5"/>
      <c r="K40" s="5"/>
      <c r="L40" s="68"/>
      <c r="M40" s="15"/>
    </row>
    <row r="41" spans="1:13" x14ac:dyDescent="0.3">
      <c r="A41" s="34" t="s">
        <v>19</v>
      </c>
      <c r="B41" s="59" t="s">
        <v>151</v>
      </c>
      <c r="C41" s="21"/>
      <c r="D41" s="21"/>
      <c r="E41" s="21"/>
      <c r="F41" s="21"/>
      <c r="G41" s="21"/>
      <c r="H41" s="21"/>
      <c r="I41" s="21"/>
      <c r="J41" s="2"/>
      <c r="K41" s="2"/>
      <c r="L41" s="67"/>
      <c r="M41" s="20"/>
    </row>
    <row r="42" spans="1:13" x14ac:dyDescent="0.3">
      <c r="A42" s="14"/>
      <c r="B42" s="60" t="s">
        <v>11</v>
      </c>
      <c r="C42" s="21"/>
      <c r="D42" s="21"/>
      <c r="E42" s="21"/>
      <c r="F42" s="21"/>
      <c r="G42" s="21"/>
      <c r="H42" s="21"/>
      <c r="I42" s="21"/>
      <c r="J42" s="2"/>
      <c r="K42" s="2"/>
      <c r="L42" s="67"/>
      <c r="M42" s="20"/>
    </row>
    <row r="43" spans="1:13" x14ac:dyDescent="0.3">
      <c r="A43" s="34" t="s">
        <v>19</v>
      </c>
      <c r="B43" s="59" t="s">
        <v>151</v>
      </c>
      <c r="C43" s="21"/>
      <c r="D43" s="21"/>
      <c r="E43" s="21"/>
      <c r="F43" s="21"/>
      <c r="G43" s="21"/>
      <c r="H43" s="21"/>
      <c r="I43" s="21"/>
      <c r="J43" s="2"/>
      <c r="K43" s="2"/>
      <c r="L43" s="67"/>
      <c r="M43" s="20"/>
    </row>
    <row r="44" spans="1:13" x14ac:dyDescent="0.3">
      <c r="A44" s="34"/>
      <c r="B44" s="60" t="s">
        <v>152</v>
      </c>
      <c r="C44" s="21"/>
      <c r="D44" s="21"/>
      <c r="E44" s="21"/>
      <c r="F44" s="21"/>
      <c r="G44" s="21"/>
      <c r="H44" s="21"/>
      <c r="I44" s="21"/>
      <c r="J44" s="2"/>
      <c r="K44" s="2"/>
      <c r="L44" s="67"/>
      <c r="M44" s="20"/>
    </row>
    <row r="45" spans="1:13" x14ac:dyDescent="0.3">
      <c r="A45" s="34" t="s">
        <v>19</v>
      </c>
      <c r="B45" s="59" t="s">
        <v>151</v>
      </c>
      <c r="C45" s="21"/>
      <c r="D45" s="21"/>
      <c r="E45" s="21"/>
      <c r="F45" s="21"/>
      <c r="G45" s="21"/>
      <c r="H45" s="21"/>
      <c r="I45" s="21"/>
      <c r="J45" s="2"/>
      <c r="K45" s="2"/>
      <c r="L45" s="67"/>
      <c r="M45" s="20"/>
    </row>
    <row r="46" spans="1:13" ht="36" x14ac:dyDescent="0.3">
      <c r="A46" s="25" t="s">
        <v>53</v>
      </c>
      <c r="B46" s="61" t="s">
        <v>54</v>
      </c>
      <c r="C46" s="14"/>
      <c r="D46" s="14">
        <f t="shared" ref="D46:I46" si="9">+SUM(D47)</f>
        <v>0</v>
      </c>
      <c r="E46" s="14">
        <f t="shared" si="9"/>
        <v>0</v>
      </c>
      <c r="F46" s="14"/>
      <c r="G46" s="14"/>
      <c r="H46" s="14"/>
      <c r="I46" s="14">
        <f t="shared" si="9"/>
        <v>0</v>
      </c>
      <c r="J46" s="14"/>
      <c r="K46" s="14"/>
      <c r="L46" s="71"/>
      <c r="M46" s="15"/>
    </row>
    <row r="47" spans="1:13" x14ac:dyDescent="0.3">
      <c r="A47" s="26" t="s">
        <v>55</v>
      </c>
      <c r="B47" s="62" t="s">
        <v>56</v>
      </c>
      <c r="C47" s="12"/>
      <c r="D47" s="12">
        <f>+SUM(D48,D51,D53)</f>
        <v>0</v>
      </c>
      <c r="E47" s="12">
        <f t="shared" ref="E47:I47" si="10">+SUM(E48,E51,E53)</f>
        <v>0</v>
      </c>
      <c r="F47" s="12"/>
      <c r="G47" s="12"/>
      <c r="H47" s="12"/>
      <c r="I47" s="12">
        <f t="shared" si="10"/>
        <v>0</v>
      </c>
      <c r="J47" s="12"/>
      <c r="K47" s="12"/>
      <c r="L47" s="70"/>
      <c r="M47" s="27"/>
    </row>
    <row r="48" spans="1:13" x14ac:dyDescent="0.3">
      <c r="A48" s="25"/>
      <c r="B48" s="29" t="s">
        <v>10</v>
      </c>
      <c r="C48" s="21"/>
      <c r="D48" s="21"/>
      <c r="E48" s="21"/>
      <c r="F48" s="21"/>
      <c r="G48" s="21"/>
      <c r="H48" s="21"/>
      <c r="I48" s="21"/>
      <c r="J48" s="2"/>
      <c r="K48" s="2"/>
      <c r="L48" s="67"/>
      <c r="M48" s="15"/>
    </row>
    <row r="49" spans="1:13" x14ac:dyDescent="0.3">
      <c r="A49" s="34" t="s">
        <v>19</v>
      </c>
      <c r="B49" s="30" t="s">
        <v>170</v>
      </c>
      <c r="C49" s="21"/>
      <c r="D49" s="21"/>
      <c r="E49" s="21"/>
      <c r="F49" s="21"/>
      <c r="G49" s="21"/>
      <c r="H49" s="21"/>
      <c r="I49" s="21"/>
      <c r="J49" s="2"/>
      <c r="K49" s="2"/>
      <c r="L49" s="67"/>
      <c r="M49" s="15"/>
    </row>
    <row r="50" spans="1:13" x14ac:dyDescent="0.3">
      <c r="A50" s="34" t="s">
        <v>19</v>
      </c>
      <c r="B50" s="59" t="s">
        <v>151</v>
      </c>
      <c r="C50" s="21"/>
      <c r="D50" s="21"/>
      <c r="E50" s="4"/>
      <c r="F50" s="4"/>
      <c r="G50" s="4"/>
      <c r="H50" s="4"/>
      <c r="I50" s="21"/>
      <c r="J50" s="2"/>
      <c r="K50" s="2"/>
      <c r="L50" s="67"/>
      <c r="M50" s="15"/>
    </row>
    <row r="51" spans="1:13" x14ac:dyDescent="0.3">
      <c r="A51" s="14"/>
      <c r="B51" s="60" t="s">
        <v>11</v>
      </c>
      <c r="C51" s="21"/>
      <c r="D51" s="21"/>
      <c r="E51" s="4"/>
      <c r="F51" s="4"/>
      <c r="G51" s="4"/>
      <c r="H51" s="4"/>
      <c r="I51" s="21"/>
      <c r="J51" s="2"/>
      <c r="K51" s="2"/>
      <c r="L51" s="67"/>
      <c r="M51" s="15"/>
    </row>
    <row r="52" spans="1:13" x14ac:dyDescent="0.3">
      <c r="A52" s="34" t="s">
        <v>19</v>
      </c>
      <c r="B52" s="59" t="s">
        <v>151</v>
      </c>
      <c r="C52" s="21"/>
      <c r="D52" s="21"/>
      <c r="E52" s="4"/>
      <c r="F52" s="4"/>
      <c r="G52" s="4"/>
      <c r="H52" s="4"/>
      <c r="I52" s="14"/>
      <c r="J52" s="2"/>
      <c r="K52" s="2"/>
      <c r="L52" s="67"/>
      <c r="M52" s="15"/>
    </row>
    <row r="53" spans="1:13" x14ac:dyDescent="0.3">
      <c r="A53" s="34"/>
      <c r="B53" s="60" t="s">
        <v>152</v>
      </c>
      <c r="C53" s="21"/>
      <c r="D53" s="21"/>
      <c r="E53" s="4"/>
      <c r="F53" s="4"/>
      <c r="G53" s="4"/>
      <c r="H53" s="4"/>
      <c r="I53" s="21"/>
      <c r="J53" s="45"/>
      <c r="K53" s="45"/>
      <c r="L53" s="73"/>
      <c r="M53" s="15"/>
    </row>
    <row r="54" spans="1:13" x14ac:dyDescent="0.3">
      <c r="A54" s="34" t="s">
        <v>19</v>
      </c>
      <c r="B54" s="59" t="s">
        <v>151</v>
      </c>
      <c r="C54" s="14"/>
      <c r="D54" s="14"/>
      <c r="E54" s="14"/>
      <c r="F54" s="14"/>
      <c r="G54" s="14"/>
      <c r="H54" s="14"/>
      <c r="I54" s="21"/>
      <c r="J54" s="2"/>
      <c r="K54" s="2"/>
      <c r="L54" s="67"/>
      <c r="M54" s="15"/>
    </row>
    <row r="55" spans="1:13" ht="27" customHeight="1" x14ac:dyDescent="0.3">
      <c r="A55" s="24" t="s">
        <v>57</v>
      </c>
      <c r="B55" s="58" t="s">
        <v>58</v>
      </c>
      <c r="C55" s="12"/>
      <c r="D55" s="12">
        <f>+SUM(D56,D59,D61)</f>
        <v>0</v>
      </c>
      <c r="E55" s="12">
        <f t="shared" ref="E55" si="11">+SUM(E56,E59,E61)</f>
        <v>0</v>
      </c>
      <c r="F55" s="12"/>
      <c r="G55" s="12"/>
      <c r="H55" s="12"/>
      <c r="I55" s="12">
        <f t="shared" ref="I55" si="12">+SUM(I56,I59,I61)</f>
        <v>0</v>
      </c>
      <c r="J55" s="12"/>
      <c r="K55" s="12"/>
      <c r="L55" s="70"/>
      <c r="M55" s="15"/>
    </row>
    <row r="56" spans="1:13" x14ac:dyDescent="0.3">
      <c r="A56" s="14"/>
      <c r="B56" s="29" t="s">
        <v>10</v>
      </c>
      <c r="C56" s="21"/>
      <c r="D56" s="21"/>
      <c r="E56" s="21"/>
      <c r="F56" s="21"/>
      <c r="G56" s="21"/>
      <c r="H56" s="21"/>
      <c r="I56" s="21"/>
      <c r="J56" s="2"/>
      <c r="K56" s="2"/>
      <c r="L56" s="67"/>
      <c r="M56" s="20"/>
    </row>
    <row r="57" spans="1:13" x14ac:dyDescent="0.3">
      <c r="A57" s="34" t="s">
        <v>19</v>
      </c>
      <c r="B57" s="30" t="s">
        <v>170</v>
      </c>
      <c r="C57" s="21"/>
      <c r="D57" s="21"/>
      <c r="E57" s="21"/>
      <c r="F57" s="21"/>
      <c r="G57" s="21"/>
      <c r="H57" s="21"/>
      <c r="I57" s="21"/>
      <c r="J57" s="2"/>
      <c r="K57" s="2"/>
      <c r="L57" s="67"/>
      <c r="M57" s="20"/>
    </row>
    <row r="58" spans="1:13" x14ac:dyDescent="0.3">
      <c r="A58" s="34" t="s">
        <v>19</v>
      </c>
      <c r="B58" s="59" t="s">
        <v>151</v>
      </c>
      <c r="C58" s="21"/>
      <c r="D58" s="21"/>
      <c r="E58" s="4"/>
      <c r="F58" s="4"/>
      <c r="G58" s="4"/>
      <c r="H58" s="4"/>
      <c r="I58" s="14"/>
      <c r="J58" s="2"/>
      <c r="K58" s="2"/>
      <c r="L58" s="67"/>
      <c r="M58" s="15"/>
    </row>
    <row r="59" spans="1:13" x14ac:dyDescent="0.3">
      <c r="A59" s="14"/>
      <c r="B59" s="60" t="s">
        <v>11</v>
      </c>
      <c r="C59" s="21"/>
      <c r="D59" s="21"/>
      <c r="E59" s="4"/>
      <c r="F59" s="4"/>
      <c r="G59" s="4"/>
      <c r="H59" s="4"/>
      <c r="I59" s="14"/>
      <c r="J59" s="2"/>
      <c r="K59" s="2"/>
      <c r="L59" s="67"/>
      <c r="M59" s="15"/>
    </row>
    <row r="60" spans="1:13" x14ac:dyDescent="0.3">
      <c r="A60" s="34" t="s">
        <v>19</v>
      </c>
      <c r="B60" s="59" t="s">
        <v>151</v>
      </c>
      <c r="C60" s="21"/>
      <c r="D60" s="21"/>
      <c r="E60" s="4"/>
      <c r="F60" s="4"/>
      <c r="G60" s="4"/>
      <c r="H60" s="4"/>
      <c r="I60" s="21"/>
      <c r="J60" s="2"/>
      <c r="K60" s="2"/>
      <c r="L60" s="67"/>
      <c r="M60" s="20"/>
    </row>
    <row r="61" spans="1:13" x14ac:dyDescent="0.3">
      <c r="A61" s="34"/>
      <c r="B61" s="60" t="s">
        <v>152</v>
      </c>
      <c r="C61" s="21"/>
      <c r="D61" s="21"/>
      <c r="E61" s="4"/>
      <c r="F61" s="4"/>
      <c r="G61" s="4"/>
      <c r="H61" s="4"/>
      <c r="I61" s="21"/>
      <c r="J61" s="2"/>
      <c r="K61" s="2"/>
      <c r="L61" s="67"/>
      <c r="M61" s="1"/>
    </row>
    <row r="62" spans="1:13" x14ac:dyDescent="0.3">
      <c r="A62" s="34" t="s">
        <v>19</v>
      </c>
      <c r="B62" s="59" t="s">
        <v>151</v>
      </c>
      <c r="C62" s="46"/>
      <c r="D62" s="21"/>
      <c r="E62" s="4"/>
      <c r="F62" s="4"/>
      <c r="G62" s="4"/>
      <c r="H62" s="4"/>
      <c r="I62" s="13"/>
      <c r="J62" s="2"/>
      <c r="K62" s="2"/>
      <c r="L62" s="67"/>
      <c r="M62" s="15"/>
    </row>
    <row r="63" spans="1:13" ht="14.4" customHeight="1" x14ac:dyDescent="0.3">
      <c r="A63" s="24" t="s">
        <v>59</v>
      </c>
      <c r="B63" s="58" t="s">
        <v>60</v>
      </c>
      <c r="C63" s="14">
        <f>+SUM(C64:C66)</f>
        <v>0</v>
      </c>
      <c r="D63" s="14">
        <f t="shared" ref="D63:E63" si="13">+SUM(D64:D66)</f>
        <v>0</v>
      </c>
      <c r="E63" s="14">
        <f t="shared" si="13"/>
        <v>0</v>
      </c>
      <c r="F63" s="14"/>
      <c r="G63" s="14"/>
      <c r="H63" s="14"/>
      <c r="I63" s="14">
        <f t="shared" ref="I63" si="14">+SUM(I64:I66)</f>
        <v>0</v>
      </c>
      <c r="J63" s="5"/>
      <c r="K63" s="5"/>
      <c r="L63" s="68"/>
      <c r="M63" s="15"/>
    </row>
    <row r="64" spans="1:13" x14ac:dyDescent="0.3">
      <c r="A64" s="14"/>
      <c r="B64" s="29" t="s">
        <v>10</v>
      </c>
      <c r="C64" s="21"/>
      <c r="D64" s="21"/>
      <c r="E64" s="21"/>
      <c r="F64" s="21"/>
      <c r="G64" s="21"/>
      <c r="H64" s="21"/>
      <c r="I64" s="21"/>
      <c r="J64" s="2"/>
      <c r="K64" s="2"/>
      <c r="L64" s="67"/>
      <c r="M64" s="15"/>
    </row>
    <row r="65" spans="1:13" x14ac:dyDescent="0.3">
      <c r="A65" s="14"/>
      <c r="B65" s="29" t="s">
        <v>11</v>
      </c>
      <c r="C65" s="21"/>
      <c r="D65" s="21"/>
      <c r="E65" s="21"/>
      <c r="F65" s="21"/>
      <c r="G65" s="21"/>
      <c r="H65" s="21"/>
      <c r="I65" s="21"/>
      <c r="J65" s="2"/>
      <c r="K65" s="2"/>
      <c r="L65" s="67"/>
      <c r="M65" s="15"/>
    </row>
    <row r="66" spans="1:13" x14ac:dyDescent="0.3">
      <c r="A66" s="14"/>
      <c r="B66" s="60" t="s">
        <v>152</v>
      </c>
      <c r="C66" s="21"/>
      <c r="D66" s="21"/>
      <c r="E66" s="21"/>
      <c r="F66" s="21"/>
      <c r="G66" s="21"/>
      <c r="H66" s="21"/>
      <c r="I66" s="21"/>
      <c r="J66" s="2"/>
      <c r="K66" s="2"/>
      <c r="L66" s="67"/>
      <c r="M66" s="15"/>
    </row>
    <row r="67" spans="1:13" ht="37.200000000000003" customHeight="1" x14ac:dyDescent="0.3">
      <c r="A67" s="25" t="s">
        <v>61</v>
      </c>
      <c r="B67" s="61" t="s">
        <v>62</v>
      </c>
      <c r="C67" s="12"/>
      <c r="D67" s="12">
        <f>+SUM(D68,D71,D73)</f>
        <v>0</v>
      </c>
      <c r="E67" s="12">
        <f t="shared" ref="E67" si="15">+SUM(E68,E71,E73)</f>
        <v>0</v>
      </c>
      <c r="F67" s="12"/>
      <c r="G67" s="12"/>
      <c r="H67" s="12"/>
      <c r="I67" s="12">
        <f t="shared" ref="I67" si="16">+SUM(I68,I71,I73)</f>
        <v>0</v>
      </c>
      <c r="J67" s="5"/>
      <c r="K67" s="5"/>
      <c r="L67" s="68"/>
      <c r="M67" s="15"/>
    </row>
    <row r="68" spans="1:13" x14ac:dyDescent="0.3">
      <c r="A68" s="24"/>
      <c r="B68" s="29" t="s">
        <v>10</v>
      </c>
      <c r="C68" s="21"/>
      <c r="D68" s="21"/>
      <c r="E68" s="21"/>
      <c r="F68" s="21"/>
      <c r="G68" s="21"/>
      <c r="H68" s="21"/>
      <c r="I68" s="21"/>
      <c r="J68" s="2"/>
      <c r="K68" s="2"/>
      <c r="L68" s="67"/>
      <c r="M68" s="15"/>
    </row>
    <row r="69" spans="1:13" x14ac:dyDescent="0.3">
      <c r="A69" s="34" t="s">
        <v>19</v>
      </c>
      <c r="B69" s="30" t="s">
        <v>170</v>
      </c>
      <c r="C69" s="21"/>
      <c r="D69" s="21"/>
      <c r="E69" s="21"/>
      <c r="F69" s="21"/>
      <c r="G69" s="21"/>
      <c r="H69" s="21"/>
      <c r="I69" s="21"/>
      <c r="J69" s="2"/>
      <c r="K69" s="2"/>
      <c r="L69" s="67"/>
      <c r="M69" s="15"/>
    </row>
    <row r="70" spans="1:13" x14ac:dyDescent="0.3">
      <c r="A70" s="34" t="s">
        <v>19</v>
      </c>
      <c r="B70" s="59" t="s">
        <v>151</v>
      </c>
      <c r="C70" s="21"/>
      <c r="D70" s="21"/>
      <c r="E70" s="4"/>
      <c r="F70" s="4"/>
      <c r="G70" s="4"/>
      <c r="H70" s="4"/>
      <c r="I70" s="21"/>
      <c r="J70" s="2"/>
      <c r="K70" s="2"/>
      <c r="L70" s="67"/>
      <c r="M70" s="15"/>
    </row>
    <row r="71" spans="1:13" x14ac:dyDescent="0.3">
      <c r="A71" s="14"/>
      <c r="B71" s="60" t="s">
        <v>11</v>
      </c>
      <c r="C71" s="21"/>
      <c r="D71" s="21"/>
      <c r="E71" s="4"/>
      <c r="F71" s="4"/>
      <c r="G71" s="4"/>
      <c r="H71" s="4"/>
      <c r="I71" s="21"/>
      <c r="J71" s="2"/>
      <c r="K71" s="2"/>
      <c r="L71" s="67"/>
      <c r="M71" s="15"/>
    </row>
    <row r="72" spans="1:13" x14ac:dyDescent="0.3">
      <c r="A72" s="34" t="s">
        <v>19</v>
      </c>
      <c r="B72" s="59" t="s">
        <v>151</v>
      </c>
      <c r="C72" s="21"/>
      <c r="D72" s="21"/>
      <c r="E72" s="4"/>
      <c r="F72" s="4"/>
      <c r="G72" s="4"/>
      <c r="H72" s="4"/>
      <c r="I72" s="21"/>
      <c r="J72" s="2"/>
      <c r="K72" s="2"/>
      <c r="L72" s="67"/>
      <c r="M72" s="15"/>
    </row>
    <row r="73" spans="1:13" x14ac:dyDescent="0.3">
      <c r="A73" s="34"/>
      <c r="B73" s="60" t="s">
        <v>152</v>
      </c>
      <c r="C73" s="21"/>
      <c r="D73" s="21"/>
      <c r="E73" s="4"/>
      <c r="F73" s="4"/>
      <c r="G73" s="4"/>
      <c r="H73" s="4"/>
      <c r="I73" s="21"/>
      <c r="J73" s="2"/>
      <c r="K73" s="2"/>
      <c r="L73" s="67"/>
      <c r="M73" s="15"/>
    </row>
    <row r="74" spans="1:13" x14ac:dyDescent="0.3">
      <c r="A74" s="34" t="s">
        <v>19</v>
      </c>
      <c r="B74" s="59" t="s">
        <v>151</v>
      </c>
      <c r="C74" s="21"/>
      <c r="D74" s="21"/>
      <c r="E74" s="4"/>
      <c r="F74" s="4"/>
      <c r="G74" s="4"/>
      <c r="H74" s="4"/>
      <c r="I74" s="21"/>
      <c r="J74" s="2"/>
      <c r="K74" s="2"/>
      <c r="L74" s="67"/>
      <c r="M74" s="20"/>
    </row>
    <row r="75" spans="1:13" ht="24" x14ac:dyDescent="0.3">
      <c r="A75" s="25" t="s">
        <v>63</v>
      </c>
      <c r="B75" s="61" t="s">
        <v>64</v>
      </c>
      <c r="C75" s="14"/>
      <c r="D75" s="14"/>
      <c r="E75" s="14"/>
      <c r="F75" s="14"/>
      <c r="G75" s="14"/>
      <c r="H75" s="14"/>
      <c r="I75" s="14"/>
      <c r="J75" s="5"/>
      <c r="K75" s="5"/>
      <c r="L75" s="68"/>
      <c r="M75" s="15"/>
    </row>
    <row r="76" spans="1:13" x14ac:dyDescent="0.3">
      <c r="A76" s="25">
        <v>1</v>
      </c>
      <c r="B76" s="61" t="s">
        <v>65</v>
      </c>
      <c r="C76" s="21"/>
      <c r="D76" s="21"/>
      <c r="E76" s="21"/>
      <c r="F76" s="21"/>
      <c r="G76" s="21"/>
      <c r="H76" s="21"/>
      <c r="I76" s="21"/>
      <c r="J76" s="2"/>
      <c r="K76" s="2"/>
      <c r="L76" s="67"/>
      <c r="M76" s="15"/>
    </row>
    <row r="77" spans="1:13" x14ac:dyDescent="0.3">
      <c r="A77" s="14"/>
      <c r="B77" s="29" t="s">
        <v>10</v>
      </c>
      <c r="C77" s="21"/>
      <c r="D77" s="21"/>
      <c r="E77" s="21"/>
      <c r="F77" s="21"/>
      <c r="G77" s="21"/>
      <c r="H77" s="21"/>
      <c r="I77" s="21"/>
      <c r="J77" s="2"/>
      <c r="K77" s="2"/>
      <c r="L77" s="67"/>
      <c r="M77" s="15"/>
    </row>
    <row r="78" spans="1:13" x14ac:dyDescent="0.3">
      <c r="A78" s="12" t="s">
        <v>19</v>
      </c>
      <c r="B78" s="30" t="s">
        <v>170</v>
      </c>
      <c r="C78" s="21"/>
      <c r="D78" s="21"/>
      <c r="E78" s="21"/>
      <c r="F78" s="21"/>
      <c r="G78" s="21"/>
      <c r="H78" s="21"/>
      <c r="I78" s="21"/>
      <c r="J78" s="2"/>
      <c r="K78" s="2"/>
      <c r="L78" s="67"/>
      <c r="M78" s="15"/>
    </row>
    <row r="79" spans="1:13" x14ac:dyDescent="0.3">
      <c r="A79" s="14" t="s">
        <v>19</v>
      </c>
      <c r="B79" s="59" t="s">
        <v>151</v>
      </c>
      <c r="C79" s="21"/>
      <c r="D79" s="21"/>
      <c r="E79" s="4"/>
      <c r="F79" s="4"/>
      <c r="G79" s="4"/>
      <c r="H79" s="4"/>
      <c r="I79" s="21"/>
      <c r="J79" s="2"/>
      <c r="K79" s="2"/>
      <c r="L79" s="67"/>
      <c r="M79" s="15"/>
    </row>
    <row r="80" spans="1:13" x14ac:dyDescent="0.3">
      <c r="A80" s="14"/>
      <c r="B80" s="59" t="s">
        <v>11</v>
      </c>
      <c r="C80" s="21"/>
      <c r="D80" s="21"/>
      <c r="E80" s="4"/>
      <c r="F80" s="4"/>
      <c r="G80" s="4"/>
      <c r="H80" s="4"/>
      <c r="I80" s="21"/>
      <c r="J80" s="2"/>
      <c r="K80" s="2"/>
      <c r="L80" s="67"/>
      <c r="M80" s="15"/>
    </row>
    <row r="81" spans="1:13" x14ac:dyDescent="0.3">
      <c r="A81" s="14" t="s">
        <v>19</v>
      </c>
      <c r="B81" s="59" t="s">
        <v>151</v>
      </c>
      <c r="C81" s="21"/>
      <c r="D81" s="21"/>
      <c r="E81" s="4"/>
      <c r="F81" s="4"/>
      <c r="G81" s="4"/>
      <c r="H81" s="4"/>
      <c r="I81" s="21"/>
      <c r="J81" s="2"/>
      <c r="K81" s="2"/>
      <c r="L81" s="67"/>
      <c r="M81" s="15"/>
    </row>
    <row r="82" spans="1:13" x14ac:dyDescent="0.3">
      <c r="A82" s="14"/>
      <c r="B82" s="59" t="s">
        <v>152</v>
      </c>
      <c r="C82" s="21"/>
      <c r="D82" s="21"/>
      <c r="E82" s="4"/>
      <c r="F82" s="4"/>
      <c r="G82" s="4"/>
      <c r="H82" s="4"/>
      <c r="I82" s="21"/>
      <c r="J82" s="2"/>
      <c r="K82" s="2"/>
      <c r="L82" s="67"/>
      <c r="M82" s="15"/>
    </row>
    <row r="83" spans="1:13" x14ac:dyDescent="0.3">
      <c r="A83" s="14" t="s">
        <v>19</v>
      </c>
      <c r="B83" s="59" t="s">
        <v>151</v>
      </c>
      <c r="C83" s="21"/>
      <c r="D83" s="21"/>
      <c r="E83" s="4"/>
      <c r="F83" s="4"/>
      <c r="G83" s="4"/>
      <c r="H83" s="4"/>
      <c r="I83" s="14"/>
      <c r="J83" s="2"/>
      <c r="K83" s="2"/>
      <c r="L83" s="67"/>
      <c r="M83" s="15"/>
    </row>
    <row r="84" spans="1:13" x14ac:dyDescent="0.3">
      <c r="A84" s="14">
        <v>2</v>
      </c>
      <c r="B84" s="61" t="s">
        <v>66</v>
      </c>
      <c r="C84" s="14"/>
      <c r="D84" s="14"/>
      <c r="E84" s="14"/>
      <c r="F84" s="14"/>
      <c r="G84" s="14"/>
      <c r="H84" s="14"/>
      <c r="I84" s="14"/>
      <c r="J84" s="5"/>
      <c r="K84" s="5"/>
      <c r="L84" s="68"/>
      <c r="M84" s="15"/>
    </row>
    <row r="85" spans="1:13" x14ac:dyDescent="0.3">
      <c r="A85" s="14"/>
      <c r="B85" s="29" t="s">
        <v>10</v>
      </c>
      <c r="C85" s="21"/>
      <c r="D85" s="21"/>
      <c r="E85" s="21"/>
      <c r="F85" s="21"/>
      <c r="G85" s="21"/>
      <c r="H85" s="21"/>
      <c r="I85" s="21"/>
      <c r="J85" s="2"/>
      <c r="K85" s="2"/>
      <c r="L85" s="67"/>
      <c r="M85" s="15"/>
    </row>
    <row r="86" spans="1:13" x14ac:dyDescent="0.3">
      <c r="A86" s="14" t="s">
        <v>19</v>
      </c>
      <c r="B86" s="30" t="s">
        <v>170</v>
      </c>
      <c r="C86" s="21"/>
      <c r="D86" s="21"/>
      <c r="E86" s="21"/>
      <c r="F86" s="21"/>
      <c r="G86" s="21"/>
      <c r="H86" s="21"/>
      <c r="I86" s="21"/>
      <c r="J86" s="2"/>
      <c r="K86" s="2"/>
      <c r="L86" s="67"/>
      <c r="M86" s="15"/>
    </row>
    <row r="87" spans="1:13" x14ac:dyDescent="0.3">
      <c r="A87" s="14" t="s">
        <v>19</v>
      </c>
      <c r="B87" s="59" t="s">
        <v>151</v>
      </c>
      <c r="C87" s="21"/>
      <c r="D87" s="13"/>
      <c r="E87" s="4"/>
      <c r="F87" s="21"/>
      <c r="G87" s="21"/>
      <c r="H87" s="21"/>
      <c r="I87" s="21"/>
      <c r="J87" s="2"/>
      <c r="K87" s="2"/>
      <c r="L87" s="67"/>
      <c r="M87" s="20"/>
    </row>
    <row r="88" spans="1:13" x14ac:dyDescent="0.3">
      <c r="A88" s="14"/>
      <c r="B88" s="59" t="s">
        <v>11</v>
      </c>
      <c r="C88" s="21"/>
      <c r="D88" s="13"/>
      <c r="E88" s="4"/>
      <c r="F88" s="21"/>
      <c r="G88" s="21"/>
      <c r="H88" s="21"/>
      <c r="I88" s="21"/>
      <c r="J88" s="2"/>
      <c r="K88" s="2"/>
      <c r="L88" s="67"/>
      <c r="M88" s="20"/>
    </row>
    <row r="89" spans="1:13" x14ac:dyDescent="0.3">
      <c r="A89" s="14" t="s">
        <v>19</v>
      </c>
      <c r="B89" s="59" t="s">
        <v>151</v>
      </c>
      <c r="C89" s="21"/>
      <c r="D89" s="13"/>
      <c r="E89" s="4"/>
      <c r="F89" s="21"/>
      <c r="G89" s="21"/>
      <c r="H89" s="21"/>
      <c r="I89" s="21"/>
      <c r="J89" s="2"/>
      <c r="K89" s="2"/>
      <c r="L89" s="67"/>
      <c r="M89" s="20"/>
    </row>
    <row r="90" spans="1:13" x14ac:dyDescent="0.3">
      <c r="A90" s="14"/>
      <c r="B90" s="59" t="s">
        <v>152</v>
      </c>
      <c r="C90" s="21"/>
      <c r="D90" s="21"/>
      <c r="E90" s="21"/>
      <c r="F90" s="21"/>
      <c r="G90" s="21"/>
      <c r="H90" s="21"/>
      <c r="I90" s="21"/>
      <c r="J90" s="2"/>
      <c r="K90" s="2"/>
      <c r="L90" s="67"/>
      <c r="M90" s="15"/>
    </row>
    <row r="91" spans="1:13" x14ac:dyDescent="0.3">
      <c r="A91" s="14" t="s">
        <v>19</v>
      </c>
      <c r="B91" s="59" t="s">
        <v>151</v>
      </c>
      <c r="C91" s="21"/>
      <c r="D91" s="13"/>
      <c r="E91" s="4"/>
      <c r="F91" s="4"/>
      <c r="G91" s="4"/>
      <c r="H91" s="4"/>
      <c r="I91" s="14"/>
      <c r="J91" s="2"/>
      <c r="K91" s="2"/>
      <c r="L91" s="67"/>
      <c r="M91" s="15"/>
    </row>
    <row r="92" spans="1:13" ht="27" customHeight="1" x14ac:dyDescent="0.3">
      <c r="A92" s="14" t="s">
        <v>67</v>
      </c>
      <c r="B92" s="61" t="s">
        <v>68</v>
      </c>
      <c r="C92" s="14"/>
      <c r="D92" s="14"/>
      <c r="E92" s="14"/>
      <c r="F92" s="14"/>
      <c r="G92" s="14"/>
      <c r="H92" s="14"/>
      <c r="I92" s="14"/>
      <c r="J92" s="5"/>
      <c r="K92" s="5"/>
      <c r="L92" s="68"/>
      <c r="M92" s="15"/>
    </row>
    <row r="93" spans="1:13" x14ac:dyDescent="0.3">
      <c r="A93" s="14"/>
      <c r="B93" s="29" t="s">
        <v>10</v>
      </c>
      <c r="C93" s="21"/>
      <c r="D93" s="21"/>
      <c r="E93" s="21"/>
      <c r="F93" s="21"/>
      <c r="G93" s="21"/>
      <c r="H93" s="21"/>
      <c r="I93" s="21"/>
      <c r="J93" s="2"/>
      <c r="K93" s="2"/>
      <c r="L93" s="67"/>
      <c r="M93" s="20"/>
    </row>
    <row r="94" spans="1:13" x14ac:dyDescent="0.3">
      <c r="A94" s="14" t="s">
        <v>19</v>
      </c>
      <c r="B94" s="30" t="s">
        <v>170</v>
      </c>
      <c r="C94" s="21"/>
      <c r="D94" s="21"/>
      <c r="E94" s="21"/>
      <c r="F94" s="21"/>
      <c r="G94" s="21"/>
      <c r="H94" s="21"/>
      <c r="I94" s="21"/>
      <c r="J94" s="2"/>
      <c r="K94" s="2"/>
      <c r="L94" s="67"/>
      <c r="M94" s="20"/>
    </row>
    <row r="95" spans="1:13" x14ac:dyDescent="0.3">
      <c r="A95" s="14" t="s">
        <v>19</v>
      </c>
      <c r="B95" s="59" t="s">
        <v>151</v>
      </c>
      <c r="C95" s="21"/>
      <c r="D95" s="21"/>
      <c r="E95" s="4"/>
      <c r="F95" s="4"/>
      <c r="G95" s="4"/>
      <c r="H95" s="4"/>
      <c r="I95" s="22"/>
      <c r="J95" s="47"/>
      <c r="K95" s="47"/>
      <c r="L95" s="74"/>
      <c r="M95" s="23"/>
    </row>
    <row r="96" spans="1:13" x14ac:dyDescent="0.3">
      <c r="A96" s="14"/>
      <c r="B96" s="59" t="s">
        <v>11</v>
      </c>
      <c r="C96" s="21"/>
      <c r="D96" s="21"/>
      <c r="E96" s="4"/>
      <c r="F96" s="4"/>
      <c r="G96" s="4"/>
      <c r="H96" s="4"/>
      <c r="I96" s="22"/>
      <c r="J96" s="47"/>
      <c r="K96" s="47"/>
      <c r="L96" s="74"/>
      <c r="M96" s="23"/>
    </row>
    <row r="97" spans="1:13" x14ac:dyDescent="0.3">
      <c r="A97" s="14" t="s">
        <v>19</v>
      </c>
      <c r="B97" s="59" t="s">
        <v>151</v>
      </c>
      <c r="C97" s="21"/>
      <c r="D97" s="21"/>
      <c r="E97" s="4"/>
      <c r="F97" s="4"/>
      <c r="G97" s="4"/>
      <c r="H97" s="4"/>
      <c r="I97" s="22"/>
      <c r="J97" s="2"/>
      <c r="K97" s="2"/>
      <c r="L97" s="67"/>
      <c r="M97" s="20"/>
    </row>
    <row r="98" spans="1:13" x14ac:dyDescent="0.3">
      <c r="A98" s="14"/>
      <c r="B98" s="59" t="s">
        <v>152</v>
      </c>
      <c r="C98" s="21"/>
      <c r="D98" s="21"/>
      <c r="E98" s="4"/>
      <c r="F98" s="4"/>
      <c r="G98" s="4"/>
      <c r="H98" s="4"/>
      <c r="I98" s="22"/>
      <c r="J98" s="2"/>
      <c r="K98" s="2"/>
      <c r="L98" s="67"/>
      <c r="M98" s="15"/>
    </row>
    <row r="99" spans="1:13" x14ac:dyDescent="0.3">
      <c r="A99" s="21" t="s">
        <v>19</v>
      </c>
      <c r="B99" s="59" t="s">
        <v>151</v>
      </c>
      <c r="C99" s="21"/>
      <c r="D99" s="21"/>
      <c r="E99" s="4"/>
      <c r="F99" s="4"/>
      <c r="G99" s="4"/>
      <c r="H99" s="4"/>
      <c r="I99" s="22"/>
      <c r="J99" s="2"/>
      <c r="K99" s="2"/>
      <c r="L99" s="67"/>
      <c r="M99" s="20"/>
    </row>
    <row r="100" spans="1:13" ht="24" x14ac:dyDescent="0.3">
      <c r="A100" s="25" t="s">
        <v>69</v>
      </c>
      <c r="B100" s="61" t="s">
        <v>70</v>
      </c>
      <c r="C100" s="14"/>
      <c r="D100" s="14"/>
      <c r="E100" s="14"/>
      <c r="F100" s="14"/>
      <c r="G100" s="14"/>
      <c r="H100" s="14"/>
      <c r="I100" s="14"/>
      <c r="J100" s="2"/>
      <c r="K100" s="2"/>
      <c r="L100" s="67"/>
      <c r="M100" s="15"/>
    </row>
    <row r="101" spans="1:13" x14ac:dyDescent="0.3">
      <c r="A101" s="25"/>
      <c r="B101" s="60" t="s">
        <v>10</v>
      </c>
      <c r="C101" s="21"/>
      <c r="D101" s="21"/>
      <c r="E101" s="21"/>
      <c r="F101" s="21"/>
      <c r="G101" s="21"/>
      <c r="H101" s="21"/>
      <c r="I101" s="21"/>
      <c r="J101" s="2"/>
      <c r="K101" s="2"/>
      <c r="L101" s="67"/>
      <c r="M101" s="15"/>
    </row>
    <row r="102" spans="1:13" x14ac:dyDescent="0.3">
      <c r="A102" s="24" t="s">
        <v>19</v>
      </c>
      <c r="B102" s="59" t="s">
        <v>170</v>
      </c>
      <c r="C102" s="21"/>
      <c r="D102" s="21"/>
      <c r="E102" s="21"/>
      <c r="F102" s="21"/>
      <c r="G102" s="21"/>
      <c r="H102" s="21"/>
      <c r="I102" s="21"/>
      <c r="J102" s="2"/>
      <c r="K102" s="2"/>
      <c r="L102" s="67"/>
      <c r="M102" s="15"/>
    </row>
    <row r="103" spans="1:13" x14ac:dyDescent="0.3">
      <c r="A103" s="14" t="s">
        <v>19</v>
      </c>
      <c r="B103" s="59" t="s">
        <v>151</v>
      </c>
      <c r="C103" s="21"/>
      <c r="D103" s="21"/>
      <c r="E103" s="21"/>
      <c r="F103" s="21"/>
      <c r="G103" s="21"/>
      <c r="H103" s="21"/>
      <c r="I103" s="21"/>
      <c r="J103" s="2"/>
      <c r="K103" s="2"/>
      <c r="L103" s="67"/>
      <c r="M103" s="15"/>
    </row>
    <row r="104" spans="1:13" x14ac:dyDescent="0.3">
      <c r="A104" s="14"/>
      <c r="B104" s="59" t="s">
        <v>11</v>
      </c>
      <c r="C104" s="21"/>
      <c r="D104" s="21"/>
      <c r="E104" s="21"/>
      <c r="F104" s="21"/>
      <c r="G104" s="21"/>
      <c r="H104" s="21"/>
      <c r="I104" s="21"/>
      <c r="J104" s="2"/>
      <c r="K104" s="2"/>
      <c r="L104" s="67"/>
      <c r="M104" s="15"/>
    </row>
    <row r="105" spans="1:13" x14ac:dyDescent="0.3">
      <c r="A105" s="14" t="s">
        <v>19</v>
      </c>
      <c r="B105" s="59" t="s">
        <v>151</v>
      </c>
      <c r="C105" s="21"/>
      <c r="D105" s="21"/>
      <c r="E105" s="4"/>
      <c r="F105" s="21"/>
      <c r="G105" s="21"/>
      <c r="H105" s="21"/>
      <c r="I105" s="21"/>
      <c r="J105" s="2"/>
      <c r="K105" s="2"/>
      <c r="L105" s="67"/>
      <c r="M105" s="15"/>
    </row>
    <row r="106" spans="1:13" x14ac:dyDescent="0.3">
      <c r="A106" s="14"/>
      <c r="B106" s="59" t="s">
        <v>152</v>
      </c>
      <c r="C106" s="14"/>
      <c r="D106" s="14"/>
      <c r="E106" s="14"/>
      <c r="F106" s="14"/>
      <c r="G106" s="14"/>
      <c r="H106" s="14"/>
      <c r="I106" s="14"/>
      <c r="J106" s="2"/>
      <c r="K106" s="2"/>
      <c r="L106" s="67"/>
      <c r="M106" s="15"/>
    </row>
    <row r="107" spans="1:13" x14ac:dyDescent="0.3">
      <c r="A107" s="21" t="s">
        <v>19</v>
      </c>
      <c r="B107" s="59" t="s">
        <v>151</v>
      </c>
      <c r="C107" s="14"/>
      <c r="D107" s="14"/>
      <c r="E107" s="4"/>
      <c r="F107" s="4"/>
      <c r="G107" s="4"/>
      <c r="H107" s="4"/>
      <c r="I107" s="14"/>
      <c r="J107" s="2"/>
      <c r="K107" s="2"/>
      <c r="L107" s="67"/>
      <c r="M107" s="15"/>
    </row>
    <row r="108" spans="1:13" ht="25.2" customHeight="1" x14ac:dyDescent="0.3">
      <c r="A108" s="24" t="s">
        <v>71</v>
      </c>
      <c r="B108" s="58" t="s">
        <v>72</v>
      </c>
      <c r="C108" s="14"/>
      <c r="D108" s="14"/>
      <c r="E108" s="14"/>
      <c r="F108" s="14"/>
      <c r="G108" s="14"/>
      <c r="H108" s="14"/>
      <c r="I108" s="14"/>
      <c r="J108" s="5"/>
      <c r="K108" s="5"/>
      <c r="L108" s="68"/>
      <c r="M108" s="15"/>
    </row>
    <row r="109" spans="1:13" x14ac:dyDescent="0.3">
      <c r="A109" s="14"/>
      <c r="B109" s="59" t="s">
        <v>10</v>
      </c>
      <c r="C109" s="21"/>
      <c r="D109" s="21"/>
      <c r="E109" s="21"/>
      <c r="F109" s="21"/>
      <c r="G109" s="21"/>
      <c r="H109" s="21"/>
      <c r="I109" s="21"/>
      <c r="J109" s="2"/>
      <c r="K109" s="2"/>
      <c r="L109" s="67"/>
      <c r="M109" s="20"/>
    </row>
    <row r="110" spans="1:13" x14ac:dyDescent="0.3">
      <c r="A110" s="78" t="s">
        <v>19</v>
      </c>
      <c r="B110" s="59" t="s">
        <v>170</v>
      </c>
      <c r="C110" s="21"/>
      <c r="D110" s="21"/>
      <c r="E110" s="21"/>
      <c r="F110" s="21"/>
      <c r="G110" s="21"/>
      <c r="H110" s="21"/>
      <c r="I110" s="21"/>
      <c r="J110" s="2"/>
      <c r="K110" s="2"/>
      <c r="L110" s="67"/>
      <c r="M110" s="20"/>
    </row>
    <row r="111" spans="1:13" x14ac:dyDescent="0.3">
      <c r="A111" s="14" t="s">
        <v>19</v>
      </c>
      <c r="B111" s="59" t="s">
        <v>151</v>
      </c>
      <c r="C111" s="21"/>
      <c r="D111" s="21"/>
      <c r="E111" s="4"/>
      <c r="F111" s="4"/>
      <c r="G111" s="4"/>
      <c r="H111" s="4"/>
      <c r="I111" s="21"/>
      <c r="J111" s="2"/>
      <c r="K111" s="2"/>
      <c r="L111" s="67"/>
      <c r="M111" s="20"/>
    </row>
    <row r="112" spans="1:13" x14ac:dyDescent="0.3">
      <c r="A112" s="14"/>
      <c r="B112" s="59" t="s">
        <v>11</v>
      </c>
      <c r="C112" s="21"/>
      <c r="D112" s="21"/>
      <c r="E112" s="4"/>
      <c r="F112" s="4"/>
      <c r="G112" s="4"/>
      <c r="H112" s="4"/>
      <c r="I112" s="21"/>
      <c r="J112" s="2"/>
      <c r="K112" s="2"/>
      <c r="L112" s="67"/>
      <c r="M112" s="20"/>
    </row>
    <row r="113" spans="1:13" x14ac:dyDescent="0.3">
      <c r="A113" s="14" t="s">
        <v>19</v>
      </c>
      <c r="B113" s="59" t="s">
        <v>151</v>
      </c>
      <c r="C113" s="21"/>
      <c r="D113" s="21"/>
      <c r="E113" s="4"/>
      <c r="F113" s="4"/>
      <c r="G113" s="4"/>
      <c r="H113" s="4"/>
      <c r="I113" s="21"/>
      <c r="J113" s="2"/>
      <c r="K113" s="2"/>
      <c r="L113" s="67"/>
      <c r="M113" s="20"/>
    </row>
    <row r="114" spans="1:13" x14ac:dyDescent="0.3">
      <c r="A114" s="14"/>
      <c r="B114" s="59" t="s">
        <v>152</v>
      </c>
      <c r="C114" s="21"/>
      <c r="D114" s="21"/>
      <c r="E114" s="4"/>
      <c r="F114" s="4"/>
      <c r="G114" s="4"/>
      <c r="H114" s="4"/>
      <c r="I114" s="21"/>
      <c r="J114" s="2"/>
      <c r="K114" s="2"/>
      <c r="L114" s="67"/>
      <c r="M114" s="20"/>
    </row>
    <row r="115" spans="1:13" x14ac:dyDescent="0.3">
      <c r="A115" s="21" t="s">
        <v>19</v>
      </c>
      <c r="B115" s="59" t="s">
        <v>151</v>
      </c>
      <c r="C115" s="21"/>
      <c r="D115" s="21"/>
      <c r="E115" s="4"/>
      <c r="F115" s="4"/>
      <c r="G115" s="4"/>
      <c r="H115" s="4"/>
      <c r="I115" s="21"/>
      <c r="J115" s="2"/>
      <c r="K115" s="2"/>
      <c r="L115" s="67"/>
      <c r="M115" s="20"/>
    </row>
    <row r="116" spans="1:13" ht="25.95" customHeight="1" x14ac:dyDescent="0.3">
      <c r="A116" s="24" t="s">
        <v>73</v>
      </c>
      <c r="B116" s="58" t="s">
        <v>74</v>
      </c>
      <c r="C116" s="12"/>
      <c r="D116" s="12"/>
      <c r="E116" s="12"/>
      <c r="F116" s="12"/>
      <c r="G116" s="12"/>
      <c r="H116" s="12"/>
      <c r="I116" s="12"/>
      <c r="J116" s="5"/>
      <c r="K116" s="5"/>
      <c r="L116" s="68"/>
      <c r="M116" s="19"/>
    </row>
    <row r="117" spans="1:13" x14ac:dyDescent="0.3">
      <c r="A117" s="24"/>
      <c r="B117" s="59" t="s">
        <v>10</v>
      </c>
      <c r="C117" s="21"/>
      <c r="D117" s="21"/>
      <c r="E117" s="21"/>
      <c r="F117" s="21"/>
      <c r="G117" s="21"/>
      <c r="H117" s="21"/>
      <c r="I117" s="13"/>
      <c r="J117" s="2"/>
      <c r="K117" s="2"/>
      <c r="L117" s="67"/>
      <c r="M117" s="19"/>
    </row>
    <row r="118" spans="1:13" x14ac:dyDescent="0.3">
      <c r="A118" s="24" t="s">
        <v>19</v>
      </c>
      <c r="B118" s="59" t="s">
        <v>170</v>
      </c>
      <c r="C118" s="21"/>
      <c r="D118" s="21"/>
      <c r="E118" s="21"/>
      <c r="F118" s="21"/>
      <c r="G118" s="21"/>
      <c r="H118" s="21"/>
      <c r="I118" s="13"/>
      <c r="J118" s="2"/>
      <c r="K118" s="2"/>
      <c r="L118" s="67"/>
      <c r="M118" s="19"/>
    </row>
    <row r="119" spans="1:13" x14ac:dyDescent="0.3">
      <c r="A119" s="14" t="s">
        <v>19</v>
      </c>
      <c r="B119" s="59" t="s">
        <v>151</v>
      </c>
      <c r="C119" s="13"/>
      <c r="D119" s="13"/>
      <c r="E119" s="4"/>
      <c r="F119" s="4"/>
      <c r="G119" s="4"/>
      <c r="H119" s="4"/>
      <c r="I119" s="13"/>
      <c r="J119" s="2"/>
      <c r="K119" s="2"/>
      <c r="L119" s="67"/>
      <c r="M119" s="19"/>
    </row>
    <row r="120" spans="1:13" x14ac:dyDescent="0.3">
      <c r="A120" s="14"/>
      <c r="B120" s="59" t="s">
        <v>11</v>
      </c>
      <c r="C120" s="13"/>
      <c r="D120" s="13"/>
      <c r="E120" s="4"/>
      <c r="F120" s="4"/>
      <c r="G120" s="4"/>
      <c r="H120" s="4"/>
      <c r="I120" s="13"/>
      <c r="J120" s="2"/>
      <c r="K120" s="2"/>
      <c r="L120" s="67"/>
      <c r="M120" s="19"/>
    </row>
    <row r="121" spans="1:13" x14ac:dyDescent="0.3">
      <c r="A121" s="14" t="s">
        <v>19</v>
      </c>
      <c r="B121" s="59" t="s">
        <v>151</v>
      </c>
      <c r="C121" s="13"/>
      <c r="D121" s="13"/>
      <c r="E121" s="13"/>
      <c r="F121" s="13"/>
      <c r="G121" s="13"/>
      <c r="H121" s="13"/>
      <c r="I121" s="13"/>
      <c r="J121" s="2"/>
      <c r="K121" s="2"/>
      <c r="L121" s="67"/>
      <c r="M121" s="19"/>
    </row>
    <row r="122" spans="1:13" x14ac:dyDescent="0.3">
      <c r="A122" s="14"/>
      <c r="B122" s="59" t="s">
        <v>152</v>
      </c>
      <c r="C122" s="13"/>
      <c r="D122" s="13"/>
      <c r="E122" s="4"/>
      <c r="F122" s="4"/>
      <c r="G122" s="4"/>
      <c r="H122" s="4"/>
      <c r="I122" s="13"/>
      <c r="J122" s="2"/>
      <c r="K122" s="2"/>
      <c r="L122" s="67"/>
      <c r="M122" s="19"/>
    </row>
    <row r="123" spans="1:13" x14ac:dyDescent="0.3">
      <c r="A123" s="14" t="s">
        <v>19</v>
      </c>
      <c r="B123" s="59" t="s">
        <v>151</v>
      </c>
      <c r="C123" s="13"/>
      <c r="D123" s="13"/>
      <c r="E123" s="4"/>
      <c r="F123" s="4"/>
      <c r="G123" s="4"/>
      <c r="H123" s="4"/>
      <c r="I123" s="13"/>
      <c r="J123" s="2"/>
      <c r="K123" s="2"/>
      <c r="L123" s="67"/>
      <c r="M123" s="19"/>
    </row>
    <row r="124" spans="1:13" ht="24" customHeight="1" x14ac:dyDescent="0.3">
      <c r="A124" s="24" t="s">
        <v>75</v>
      </c>
      <c r="B124" s="58" t="s">
        <v>76</v>
      </c>
      <c r="C124" s="12"/>
      <c r="D124" s="12"/>
      <c r="E124" s="12"/>
      <c r="F124" s="12"/>
      <c r="G124" s="12"/>
      <c r="H124" s="12"/>
      <c r="I124" s="12"/>
      <c r="J124" s="5"/>
      <c r="K124" s="5"/>
      <c r="L124" s="68"/>
      <c r="M124" s="19"/>
    </row>
    <row r="125" spans="1:13" x14ac:dyDescent="0.3">
      <c r="A125" s="13"/>
      <c r="B125" s="59" t="s">
        <v>10</v>
      </c>
      <c r="C125" s="21"/>
      <c r="D125" s="13"/>
      <c r="E125" s="13"/>
      <c r="F125" s="13"/>
      <c r="G125" s="13"/>
      <c r="H125" s="13"/>
      <c r="I125" s="13"/>
      <c r="J125" s="2"/>
      <c r="K125" s="2"/>
      <c r="L125" s="67"/>
      <c r="M125" s="19"/>
    </row>
    <row r="126" spans="1:13" x14ac:dyDescent="0.3">
      <c r="A126" s="13" t="s">
        <v>19</v>
      </c>
      <c r="B126" s="59" t="s">
        <v>170</v>
      </c>
      <c r="C126" s="21"/>
      <c r="D126" s="13"/>
      <c r="E126" s="13"/>
      <c r="F126" s="13"/>
      <c r="G126" s="13"/>
      <c r="H126" s="13"/>
      <c r="I126" s="13"/>
      <c r="J126" s="2"/>
      <c r="K126" s="2"/>
      <c r="L126" s="67"/>
      <c r="M126" s="19"/>
    </row>
    <row r="127" spans="1:13" x14ac:dyDescent="0.3">
      <c r="A127" s="14" t="s">
        <v>19</v>
      </c>
      <c r="B127" s="59" t="s">
        <v>151</v>
      </c>
      <c r="C127" s="13"/>
      <c r="D127" s="13"/>
      <c r="E127" s="4"/>
      <c r="F127" s="4"/>
      <c r="G127" s="4"/>
      <c r="H127" s="4"/>
      <c r="I127" s="13"/>
      <c r="J127" s="2"/>
      <c r="K127" s="2"/>
      <c r="L127" s="67"/>
      <c r="M127" s="19"/>
    </row>
    <row r="128" spans="1:13" x14ac:dyDescent="0.3">
      <c r="A128" s="14"/>
      <c r="B128" s="59" t="s">
        <v>11</v>
      </c>
      <c r="C128" s="13"/>
      <c r="D128" s="13"/>
      <c r="E128" s="4"/>
      <c r="F128" s="4"/>
      <c r="G128" s="4"/>
      <c r="H128" s="4"/>
      <c r="I128" s="13"/>
      <c r="J128" s="2"/>
      <c r="K128" s="2"/>
      <c r="L128" s="67"/>
      <c r="M128" s="19"/>
    </row>
    <row r="129" spans="1:13" x14ac:dyDescent="0.3">
      <c r="A129" s="14" t="s">
        <v>19</v>
      </c>
      <c r="B129" s="59" t="s">
        <v>151</v>
      </c>
      <c r="C129" s="13"/>
      <c r="D129" s="13"/>
      <c r="E129" s="49"/>
      <c r="F129" s="4"/>
      <c r="G129" s="4"/>
      <c r="H129" s="4"/>
      <c r="I129" s="13"/>
      <c r="J129" s="2"/>
      <c r="K129" s="2"/>
      <c r="L129" s="67"/>
      <c r="M129" s="19"/>
    </row>
    <row r="130" spans="1:13" x14ac:dyDescent="0.3">
      <c r="A130" s="14"/>
      <c r="B130" s="59" t="s">
        <v>152</v>
      </c>
      <c r="C130" s="13"/>
      <c r="D130" s="13"/>
      <c r="E130" s="4"/>
      <c r="F130" s="4"/>
      <c r="G130" s="4"/>
      <c r="H130" s="4"/>
      <c r="I130" s="13"/>
      <c r="J130" s="2"/>
      <c r="K130" s="2"/>
      <c r="L130" s="67"/>
      <c r="M130" s="19"/>
    </row>
    <row r="131" spans="1:13" x14ac:dyDescent="0.3">
      <c r="A131" s="14" t="s">
        <v>19</v>
      </c>
      <c r="B131" s="59" t="s">
        <v>151</v>
      </c>
      <c r="C131" s="13"/>
      <c r="D131" s="13"/>
      <c r="E131" s="13"/>
      <c r="F131" s="4"/>
      <c r="G131" s="4"/>
      <c r="H131" s="4"/>
      <c r="I131" s="13"/>
      <c r="J131" s="2"/>
      <c r="K131" s="2"/>
      <c r="L131" s="67"/>
      <c r="M131" s="19"/>
    </row>
    <row r="132" spans="1:13" ht="24.6" customHeight="1" x14ac:dyDescent="0.3">
      <c r="A132" s="24" t="s">
        <v>77</v>
      </c>
      <c r="B132" s="58" t="s">
        <v>78</v>
      </c>
      <c r="C132" s="12"/>
      <c r="D132" s="12"/>
      <c r="E132" s="12"/>
      <c r="F132" s="12"/>
      <c r="G132" s="12"/>
      <c r="H132" s="12"/>
      <c r="I132" s="12"/>
      <c r="J132" s="5"/>
      <c r="K132" s="5"/>
      <c r="L132" s="68"/>
      <c r="M132" s="19"/>
    </row>
    <row r="133" spans="1:13" x14ac:dyDescent="0.3">
      <c r="A133" s="13"/>
      <c r="B133" s="59" t="s">
        <v>10</v>
      </c>
      <c r="C133" s="21"/>
      <c r="D133" s="13"/>
      <c r="E133" s="13"/>
      <c r="F133" s="13"/>
      <c r="G133" s="13"/>
      <c r="H133" s="13"/>
      <c r="I133" s="13"/>
      <c r="J133" s="2"/>
      <c r="K133" s="2"/>
      <c r="L133" s="67"/>
      <c r="M133" s="19"/>
    </row>
    <row r="134" spans="1:13" x14ac:dyDescent="0.3">
      <c r="A134" s="13"/>
      <c r="B134" s="59" t="s">
        <v>11</v>
      </c>
      <c r="C134" s="13"/>
      <c r="D134" s="13"/>
      <c r="E134" s="13"/>
      <c r="F134" s="13"/>
      <c r="G134" s="13"/>
      <c r="H134" s="13"/>
      <c r="I134" s="13"/>
      <c r="J134" s="2"/>
      <c r="K134" s="2"/>
      <c r="L134" s="67"/>
      <c r="M134" s="19"/>
    </row>
    <row r="135" spans="1:13" x14ac:dyDescent="0.3">
      <c r="A135" s="13"/>
      <c r="B135" s="59" t="s">
        <v>152</v>
      </c>
      <c r="C135" s="13"/>
      <c r="D135" s="13"/>
      <c r="E135" s="13"/>
      <c r="F135" s="13"/>
      <c r="G135" s="13"/>
      <c r="H135" s="13"/>
      <c r="I135" s="13"/>
      <c r="J135" s="2"/>
      <c r="K135" s="2"/>
      <c r="L135" s="67"/>
      <c r="M135" s="19"/>
    </row>
    <row r="136" spans="1:13" ht="24" x14ac:dyDescent="0.3">
      <c r="A136" s="25" t="s">
        <v>79</v>
      </c>
      <c r="B136" s="61" t="s">
        <v>80</v>
      </c>
      <c r="C136" s="12"/>
      <c r="D136" s="12"/>
      <c r="E136" s="12"/>
      <c r="F136" s="12"/>
      <c r="G136" s="12"/>
      <c r="H136" s="12"/>
      <c r="I136" s="12"/>
      <c r="J136" s="5"/>
      <c r="K136" s="5"/>
      <c r="L136" s="68"/>
      <c r="M136" s="18"/>
    </row>
    <row r="137" spans="1:13" x14ac:dyDescent="0.3">
      <c r="A137" s="13"/>
      <c r="B137" s="59" t="s">
        <v>10</v>
      </c>
      <c r="C137" s="21"/>
      <c r="D137" s="13"/>
      <c r="E137" s="13"/>
      <c r="F137" s="13"/>
      <c r="G137" s="13"/>
      <c r="H137" s="13"/>
      <c r="I137" s="13"/>
      <c r="J137" s="2"/>
      <c r="K137" s="2"/>
      <c r="L137" s="67"/>
      <c r="M137" s="19"/>
    </row>
    <row r="138" spans="1:13" x14ac:dyDescent="0.3">
      <c r="A138" s="13" t="s">
        <v>19</v>
      </c>
      <c r="B138" s="59" t="s">
        <v>170</v>
      </c>
      <c r="C138" s="21"/>
      <c r="D138" s="13"/>
      <c r="E138" s="13"/>
      <c r="F138" s="13"/>
      <c r="G138" s="13"/>
      <c r="H138" s="13"/>
      <c r="I138" s="13"/>
      <c r="J138" s="2"/>
      <c r="K138" s="2"/>
      <c r="L138" s="67"/>
      <c r="M138" s="19"/>
    </row>
    <row r="139" spans="1:13" x14ac:dyDescent="0.3">
      <c r="A139" s="14" t="s">
        <v>19</v>
      </c>
      <c r="B139" s="59" t="s">
        <v>151</v>
      </c>
      <c r="C139" s="13"/>
      <c r="D139" s="13"/>
      <c r="E139" s="4"/>
      <c r="F139" s="4"/>
      <c r="G139" s="4"/>
      <c r="H139" s="4"/>
      <c r="I139" s="13"/>
      <c r="J139" s="2"/>
      <c r="K139" s="2"/>
      <c r="L139" s="67"/>
      <c r="M139" s="19"/>
    </row>
    <row r="140" spans="1:13" x14ac:dyDescent="0.3">
      <c r="A140" s="14"/>
      <c r="B140" s="59" t="s">
        <v>11</v>
      </c>
      <c r="C140" s="13"/>
      <c r="D140" s="13"/>
      <c r="E140" s="4"/>
      <c r="F140" s="4"/>
      <c r="G140" s="4"/>
      <c r="H140" s="4"/>
      <c r="I140" s="13"/>
      <c r="J140" s="2"/>
      <c r="K140" s="2"/>
      <c r="L140" s="67"/>
      <c r="M140" s="19"/>
    </row>
    <row r="141" spans="1:13" x14ac:dyDescent="0.3">
      <c r="A141" s="14" t="s">
        <v>19</v>
      </c>
      <c r="B141" s="59" t="s">
        <v>151</v>
      </c>
      <c r="C141" s="13"/>
      <c r="D141" s="13"/>
      <c r="E141" s="4"/>
      <c r="F141" s="4"/>
      <c r="G141" s="4"/>
      <c r="H141" s="4"/>
      <c r="I141" s="13"/>
      <c r="J141" s="2"/>
      <c r="K141" s="2"/>
      <c r="L141" s="67"/>
      <c r="M141" s="19"/>
    </row>
    <row r="142" spans="1:13" x14ac:dyDescent="0.3">
      <c r="A142" s="14"/>
      <c r="B142" s="59" t="s">
        <v>152</v>
      </c>
      <c r="C142" s="13"/>
      <c r="D142" s="13"/>
      <c r="E142" s="4"/>
      <c r="F142" s="4"/>
      <c r="G142" s="4"/>
      <c r="H142" s="4"/>
      <c r="I142" s="13"/>
      <c r="J142" s="2"/>
      <c r="K142" s="2"/>
      <c r="L142" s="67"/>
      <c r="M142" s="19"/>
    </row>
    <row r="143" spans="1:13" x14ac:dyDescent="0.3">
      <c r="A143" s="14" t="s">
        <v>19</v>
      </c>
      <c r="B143" s="59" t="s">
        <v>151</v>
      </c>
      <c r="C143" s="13"/>
      <c r="D143" s="13"/>
      <c r="E143" s="4"/>
      <c r="F143" s="4"/>
      <c r="G143" s="4"/>
      <c r="H143" s="4"/>
      <c r="I143" s="13"/>
      <c r="J143" s="2"/>
      <c r="K143" s="2"/>
      <c r="L143" s="67"/>
      <c r="M143" s="19"/>
    </row>
    <row r="144" spans="1:13" ht="24" x14ac:dyDescent="0.3">
      <c r="A144" s="25" t="s">
        <v>81</v>
      </c>
      <c r="B144" s="61" t="s">
        <v>82</v>
      </c>
      <c r="C144" s="14"/>
      <c r="D144" s="14"/>
      <c r="E144" s="14"/>
      <c r="F144" s="14"/>
      <c r="G144" s="14"/>
      <c r="H144" s="14"/>
      <c r="I144" s="14"/>
      <c r="J144" s="5"/>
      <c r="K144" s="5"/>
      <c r="L144" s="68"/>
      <c r="M144" s="15"/>
    </row>
    <row r="145" spans="1:13" x14ac:dyDescent="0.3">
      <c r="A145" s="28"/>
      <c r="B145" s="60" t="s">
        <v>10</v>
      </c>
      <c r="C145" s="21"/>
      <c r="D145" s="13"/>
      <c r="E145" s="13"/>
      <c r="F145" s="13"/>
      <c r="G145" s="13"/>
      <c r="H145" s="13"/>
      <c r="I145" s="13"/>
      <c r="J145" s="2"/>
      <c r="K145" s="2"/>
      <c r="L145" s="67"/>
      <c r="M145" s="19"/>
    </row>
    <row r="146" spans="1:13" x14ac:dyDescent="0.3">
      <c r="A146" s="78" t="s">
        <v>19</v>
      </c>
      <c r="B146" s="59" t="s">
        <v>170</v>
      </c>
      <c r="C146" s="21"/>
      <c r="D146" s="13"/>
      <c r="E146" s="13"/>
      <c r="F146" s="13"/>
      <c r="G146" s="13"/>
      <c r="H146" s="13"/>
      <c r="I146" s="13"/>
      <c r="J146" s="2"/>
      <c r="K146" s="2"/>
      <c r="L146" s="67"/>
      <c r="M146" s="19"/>
    </row>
    <row r="147" spans="1:13" x14ac:dyDescent="0.3">
      <c r="A147" s="14" t="s">
        <v>19</v>
      </c>
      <c r="B147" s="59" t="s">
        <v>151</v>
      </c>
      <c r="C147" s="13"/>
      <c r="D147" s="21"/>
      <c r="E147" s="4"/>
      <c r="F147" s="4"/>
      <c r="G147" s="4"/>
      <c r="H147" s="4"/>
      <c r="I147" s="13"/>
      <c r="J147" s="2"/>
      <c r="K147" s="2"/>
      <c r="L147" s="67"/>
      <c r="M147" s="15"/>
    </row>
    <row r="148" spans="1:13" x14ac:dyDescent="0.3">
      <c r="A148" s="14"/>
      <c r="B148" s="59" t="s">
        <v>11</v>
      </c>
      <c r="C148" s="13"/>
      <c r="D148" s="21"/>
      <c r="E148" s="4"/>
      <c r="F148" s="4"/>
      <c r="G148" s="4"/>
      <c r="H148" s="4"/>
      <c r="I148" s="13"/>
      <c r="J148" s="2"/>
      <c r="K148" s="2"/>
      <c r="L148" s="67"/>
      <c r="M148" s="15"/>
    </row>
    <row r="149" spans="1:13" x14ac:dyDescent="0.3">
      <c r="A149" s="14" t="s">
        <v>19</v>
      </c>
      <c r="B149" s="59" t="s">
        <v>151</v>
      </c>
      <c r="C149" s="13"/>
      <c r="D149" s="21"/>
      <c r="E149" s="4"/>
      <c r="F149" s="4"/>
      <c r="G149" s="4"/>
      <c r="H149" s="4"/>
      <c r="I149" s="13"/>
      <c r="J149" s="2"/>
      <c r="K149" s="2"/>
      <c r="L149" s="67"/>
      <c r="M149" s="15"/>
    </row>
    <row r="150" spans="1:13" x14ac:dyDescent="0.3">
      <c r="A150" s="14"/>
      <c r="B150" s="59" t="s">
        <v>152</v>
      </c>
      <c r="C150" s="13"/>
      <c r="D150" s="21"/>
      <c r="E150" s="13"/>
      <c r="F150" s="13"/>
      <c r="G150" s="13"/>
      <c r="H150" s="13"/>
      <c r="I150" s="13"/>
      <c r="J150" s="2"/>
      <c r="K150" s="2"/>
      <c r="L150" s="67"/>
      <c r="M150" s="15"/>
    </row>
    <row r="151" spans="1:13" x14ac:dyDescent="0.3">
      <c r="A151" s="14" t="s">
        <v>19</v>
      </c>
      <c r="B151" s="59" t="s">
        <v>151</v>
      </c>
      <c r="C151" s="13"/>
      <c r="D151" s="21"/>
      <c r="E151" s="4"/>
      <c r="F151" s="4"/>
      <c r="G151" s="4"/>
      <c r="H151" s="4"/>
      <c r="I151" s="13"/>
      <c r="J151" s="2"/>
      <c r="K151" s="2"/>
      <c r="L151" s="67"/>
      <c r="M151" s="15"/>
    </row>
    <row r="152" spans="1:13" ht="34.200000000000003" x14ac:dyDescent="0.3">
      <c r="A152" s="24" t="s">
        <v>83</v>
      </c>
      <c r="B152" s="58" t="s">
        <v>84</v>
      </c>
      <c r="C152" s="14"/>
      <c r="D152" s="14"/>
      <c r="E152" s="14"/>
      <c r="F152" s="14"/>
      <c r="G152" s="14"/>
      <c r="H152" s="14"/>
      <c r="I152" s="14"/>
      <c r="J152" s="5"/>
      <c r="K152" s="5"/>
      <c r="L152" s="68"/>
      <c r="M152" s="15"/>
    </row>
    <row r="153" spans="1:13" x14ac:dyDescent="0.3">
      <c r="A153" s="14"/>
      <c r="B153" s="59" t="s">
        <v>10</v>
      </c>
      <c r="C153" s="21"/>
      <c r="D153" s="21"/>
      <c r="E153" s="21"/>
      <c r="F153" s="21"/>
      <c r="G153" s="21"/>
      <c r="H153" s="21"/>
      <c r="I153" s="21"/>
      <c r="J153" s="2"/>
      <c r="K153" s="2"/>
      <c r="L153" s="67"/>
      <c r="M153" s="15"/>
    </row>
    <row r="154" spans="1:13" x14ac:dyDescent="0.3">
      <c r="A154" s="14"/>
      <c r="B154" s="59" t="s">
        <v>11</v>
      </c>
      <c r="C154" s="14"/>
      <c r="D154" s="14"/>
      <c r="E154" s="14"/>
      <c r="F154" s="14"/>
      <c r="G154" s="14"/>
      <c r="H154" s="14"/>
      <c r="I154" s="14"/>
      <c r="J154" s="2"/>
      <c r="K154" s="2"/>
      <c r="L154" s="67"/>
      <c r="M154" s="15"/>
    </row>
    <row r="155" spans="1:13" x14ac:dyDescent="0.3">
      <c r="A155" s="14"/>
      <c r="B155" s="59" t="s">
        <v>152</v>
      </c>
      <c r="C155" s="14"/>
      <c r="D155" s="14"/>
      <c r="E155" s="14"/>
      <c r="F155" s="14"/>
      <c r="G155" s="14"/>
      <c r="H155" s="14"/>
      <c r="I155" s="14"/>
      <c r="J155" s="2"/>
      <c r="K155" s="2"/>
      <c r="L155" s="67"/>
      <c r="M155" s="15"/>
    </row>
    <row r="156" spans="1:13" x14ac:dyDescent="0.3">
      <c r="A156" s="25" t="s">
        <v>85</v>
      </c>
      <c r="B156" s="61" t="s">
        <v>86</v>
      </c>
      <c r="C156" s="14"/>
      <c r="D156" s="14"/>
      <c r="E156" s="14"/>
      <c r="F156" s="14"/>
      <c r="G156" s="14"/>
      <c r="H156" s="14"/>
      <c r="I156" s="14"/>
      <c r="J156" s="5"/>
      <c r="K156" s="5"/>
      <c r="L156" s="68"/>
      <c r="M156" s="15"/>
    </row>
    <row r="157" spans="1:13" x14ac:dyDescent="0.3">
      <c r="A157" s="24"/>
      <c r="B157" s="59" t="s">
        <v>10</v>
      </c>
      <c r="C157" s="21"/>
      <c r="D157" s="21"/>
      <c r="E157" s="21"/>
      <c r="F157" s="21"/>
      <c r="G157" s="21"/>
      <c r="H157" s="21"/>
      <c r="I157" s="21"/>
      <c r="J157" s="2"/>
      <c r="K157" s="2"/>
      <c r="L157" s="67"/>
      <c r="M157" s="20"/>
    </row>
    <row r="158" spans="1:13" x14ac:dyDescent="0.3">
      <c r="A158" s="24" t="s">
        <v>19</v>
      </c>
      <c r="B158" s="59" t="s">
        <v>170</v>
      </c>
      <c r="C158" s="21"/>
      <c r="D158" s="21"/>
      <c r="E158" s="21"/>
      <c r="F158" s="21"/>
      <c r="G158" s="21"/>
      <c r="H158" s="21"/>
      <c r="I158" s="21"/>
      <c r="J158" s="2"/>
      <c r="K158" s="2"/>
      <c r="L158" s="67"/>
      <c r="M158" s="20"/>
    </row>
    <row r="159" spans="1:13" x14ac:dyDescent="0.3">
      <c r="A159" s="14" t="s">
        <v>19</v>
      </c>
      <c r="B159" s="59" t="s">
        <v>151</v>
      </c>
      <c r="C159" s="21"/>
      <c r="D159" s="21"/>
      <c r="E159" s="4"/>
      <c r="F159" s="4"/>
      <c r="G159" s="4"/>
      <c r="H159" s="4"/>
      <c r="I159" s="13"/>
      <c r="J159" s="2"/>
      <c r="K159" s="2"/>
      <c r="L159" s="67"/>
      <c r="M159" s="15"/>
    </row>
    <row r="160" spans="1:13" x14ac:dyDescent="0.3">
      <c r="A160" s="14"/>
      <c r="B160" s="59" t="s">
        <v>11</v>
      </c>
      <c r="C160" s="21"/>
      <c r="D160" s="21"/>
      <c r="E160" s="4"/>
      <c r="F160" s="4"/>
      <c r="G160" s="4"/>
      <c r="H160" s="4"/>
      <c r="I160" s="13"/>
      <c r="J160" s="2"/>
      <c r="K160" s="2"/>
      <c r="L160" s="67"/>
      <c r="M160" s="15"/>
    </row>
    <row r="161" spans="1:13" x14ac:dyDescent="0.3">
      <c r="A161" s="14" t="s">
        <v>19</v>
      </c>
      <c r="B161" s="59" t="s">
        <v>151</v>
      </c>
      <c r="C161" s="21"/>
      <c r="D161" s="21"/>
      <c r="E161" s="4"/>
      <c r="F161" s="4"/>
      <c r="G161" s="4"/>
      <c r="H161" s="4"/>
      <c r="I161" s="13"/>
      <c r="J161" s="2"/>
      <c r="K161" s="2"/>
      <c r="L161" s="67"/>
      <c r="M161" s="15"/>
    </row>
    <row r="162" spans="1:13" x14ac:dyDescent="0.3">
      <c r="A162" s="14"/>
      <c r="B162" s="59" t="s">
        <v>152</v>
      </c>
      <c r="C162" s="21"/>
      <c r="D162" s="21"/>
      <c r="E162" s="4"/>
      <c r="F162" s="4"/>
      <c r="G162" s="4"/>
      <c r="H162" s="4"/>
      <c r="I162" s="13"/>
      <c r="J162" s="2"/>
      <c r="K162" s="2"/>
      <c r="L162" s="67"/>
      <c r="M162" s="15"/>
    </row>
    <row r="163" spans="1:13" x14ac:dyDescent="0.3">
      <c r="A163" s="14" t="s">
        <v>19</v>
      </c>
      <c r="B163" s="59" t="s">
        <v>151</v>
      </c>
      <c r="C163" s="21"/>
      <c r="D163" s="21"/>
      <c r="E163" s="4"/>
      <c r="F163" s="4"/>
      <c r="G163" s="4"/>
      <c r="H163" s="4"/>
      <c r="I163" s="13"/>
      <c r="J163" s="2"/>
      <c r="K163" s="2"/>
      <c r="L163" s="67"/>
      <c r="M163" s="15"/>
    </row>
    <row r="164" spans="1:13" ht="29.4" customHeight="1" x14ac:dyDescent="0.3">
      <c r="A164" s="25" t="s">
        <v>87</v>
      </c>
      <c r="B164" s="61" t="s">
        <v>88</v>
      </c>
      <c r="C164" s="14"/>
      <c r="D164" s="14"/>
      <c r="E164" s="14"/>
      <c r="F164" s="14"/>
      <c r="G164" s="14"/>
      <c r="H164" s="14"/>
      <c r="I164" s="14"/>
      <c r="J164" s="5"/>
      <c r="K164" s="5"/>
      <c r="L164" s="68"/>
      <c r="M164" s="15"/>
    </row>
    <row r="165" spans="1:13" x14ac:dyDescent="0.3">
      <c r="A165" s="24"/>
      <c r="B165" s="59" t="s">
        <v>10</v>
      </c>
      <c r="C165" s="21"/>
      <c r="D165" s="21"/>
      <c r="E165" s="21"/>
      <c r="F165" s="21"/>
      <c r="G165" s="21"/>
      <c r="H165" s="21"/>
      <c r="I165" s="21"/>
      <c r="J165" s="2"/>
      <c r="K165" s="2"/>
      <c r="L165" s="67"/>
      <c r="M165" s="20"/>
    </row>
    <row r="166" spans="1:13" x14ac:dyDescent="0.3">
      <c r="A166" s="24" t="s">
        <v>19</v>
      </c>
      <c r="B166" s="59" t="s">
        <v>170</v>
      </c>
      <c r="C166" s="21"/>
      <c r="D166" s="21"/>
      <c r="E166" s="21"/>
      <c r="F166" s="21"/>
      <c r="G166" s="21"/>
      <c r="H166" s="21"/>
      <c r="I166" s="21"/>
      <c r="J166" s="2"/>
      <c r="K166" s="2"/>
      <c r="L166" s="67"/>
      <c r="M166" s="20"/>
    </row>
    <row r="167" spans="1:13" x14ac:dyDescent="0.3">
      <c r="A167" s="14" t="s">
        <v>19</v>
      </c>
      <c r="B167" s="59" t="s">
        <v>151</v>
      </c>
      <c r="C167" s="21"/>
      <c r="D167" s="21"/>
      <c r="E167" s="21"/>
      <c r="F167" s="21"/>
      <c r="G167" s="21"/>
      <c r="H167" s="21"/>
      <c r="I167" s="21"/>
      <c r="J167" s="2"/>
      <c r="K167" s="2"/>
      <c r="L167" s="67"/>
      <c r="M167" s="20"/>
    </row>
    <row r="168" spans="1:13" x14ac:dyDescent="0.3">
      <c r="A168" s="14"/>
      <c r="B168" s="59" t="s">
        <v>11</v>
      </c>
      <c r="C168" s="21"/>
      <c r="D168" s="21"/>
      <c r="E168" s="21"/>
      <c r="F168" s="21"/>
      <c r="G168" s="21"/>
      <c r="H168" s="21"/>
      <c r="I168" s="21"/>
      <c r="J168" s="2"/>
      <c r="K168" s="2"/>
      <c r="L168" s="67"/>
      <c r="M168" s="20"/>
    </row>
    <row r="169" spans="1:13" x14ac:dyDescent="0.3">
      <c r="A169" s="14" t="s">
        <v>19</v>
      </c>
      <c r="B169" s="59" t="s">
        <v>151</v>
      </c>
      <c r="C169" s="21"/>
      <c r="D169" s="21"/>
      <c r="E169" s="21"/>
      <c r="F169" s="21"/>
      <c r="G169" s="21"/>
      <c r="H169" s="21"/>
      <c r="I169" s="21"/>
      <c r="J169" s="2"/>
      <c r="K169" s="2"/>
      <c r="L169" s="67"/>
      <c r="M169" s="20"/>
    </row>
    <row r="170" spans="1:13" x14ac:dyDescent="0.3">
      <c r="A170" s="14"/>
      <c r="B170" s="59" t="s">
        <v>152</v>
      </c>
      <c r="C170" s="21"/>
      <c r="D170" s="21"/>
      <c r="E170" s="4"/>
      <c r="F170" s="4"/>
      <c r="G170" s="4"/>
      <c r="H170" s="4"/>
      <c r="I170" s="13"/>
      <c r="J170" s="2"/>
      <c r="K170" s="2"/>
      <c r="L170" s="67"/>
      <c r="M170" s="20"/>
    </row>
    <row r="171" spans="1:13" x14ac:dyDescent="0.3">
      <c r="A171" s="14" t="s">
        <v>19</v>
      </c>
      <c r="B171" s="59" t="s">
        <v>151</v>
      </c>
      <c r="C171" s="21"/>
      <c r="D171" s="21"/>
      <c r="E171" s="21"/>
      <c r="F171" s="21"/>
      <c r="G171" s="21"/>
      <c r="H171" s="21"/>
      <c r="I171" s="21"/>
      <c r="J171" s="2"/>
      <c r="K171" s="2"/>
      <c r="L171" s="67"/>
      <c r="M171" s="20"/>
    </row>
    <row r="172" spans="1:13" ht="24" x14ac:dyDescent="0.3">
      <c r="A172" s="25" t="s">
        <v>89</v>
      </c>
      <c r="B172" s="61" t="s">
        <v>90</v>
      </c>
      <c r="C172" s="14"/>
      <c r="D172" s="14"/>
      <c r="E172" s="14"/>
      <c r="F172" s="14"/>
      <c r="G172" s="14"/>
      <c r="H172" s="14"/>
      <c r="I172" s="14"/>
      <c r="J172" s="5"/>
      <c r="K172" s="5"/>
      <c r="L172" s="68"/>
      <c r="M172" s="15"/>
    </row>
    <row r="173" spans="1:13" x14ac:dyDescent="0.3">
      <c r="A173" s="24"/>
      <c r="B173" s="59" t="s">
        <v>10</v>
      </c>
      <c r="C173" s="21"/>
      <c r="D173" s="21"/>
      <c r="E173" s="21"/>
      <c r="F173" s="21"/>
      <c r="G173" s="21"/>
      <c r="H173" s="21"/>
      <c r="I173" s="21"/>
      <c r="J173" s="2"/>
      <c r="K173" s="2"/>
      <c r="L173" s="67"/>
      <c r="M173" s="20"/>
    </row>
    <row r="174" spans="1:13" x14ac:dyDescent="0.3">
      <c r="A174" s="24" t="s">
        <v>19</v>
      </c>
      <c r="B174" s="59" t="s">
        <v>170</v>
      </c>
      <c r="C174" s="21"/>
      <c r="D174" s="21"/>
      <c r="E174" s="21"/>
      <c r="F174" s="21"/>
      <c r="G174" s="21"/>
      <c r="H174" s="21"/>
      <c r="I174" s="21"/>
      <c r="J174" s="2"/>
      <c r="K174" s="2"/>
      <c r="L174" s="67"/>
      <c r="M174" s="20"/>
    </row>
    <row r="175" spans="1:13" x14ac:dyDescent="0.3">
      <c r="A175" s="14" t="s">
        <v>19</v>
      </c>
      <c r="B175" s="59" t="s">
        <v>151</v>
      </c>
      <c r="C175" s="21"/>
      <c r="D175" s="21"/>
      <c r="E175" s="4"/>
      <c r="F175" s="13"/>
      <c r="G175" s="13"/>
      <c r="H175" s="13"/>
      <c r="I175" s="13"/>
      <c r="J175" s="2"/>
      <c r="K175" s="2"/>
      <c r="L175" s="67"/>
      <c r="M175" s="15"/>
    </row>
    <row r="176" spans="1:13" x14ac:dyDescent="0.3">
      <c r="A176" s="14"/>
      <c r="B176" s="59" t="s">
        <v>11</v>
      </c>
      <c r="C176" s="21"/>
      <c r="D176" s="21"/>
      <c r="E176" s="4"/>
      <c r="F176" s="4"/>
      <c r="G176" s="4"/>
      <c r="H176" s="4"/>
      <c r="I176" s="13"/>
      <c r="J176" s="2"/>
      <c r="K176" s="2"/>
      <c r="L176" s="67"/>
      <c r="M176" s="15"/>
    </row>
    <row r="177" spans="1:13" x14ac:dyDescent="0.3">
      <c r="A177" s="14" t="s">
        <v>19</v>
      </c>
      <c r="B177" s="59" t="s">
        <v>151</v>
      </c>
      <c r="C177" s="21"/>
      <c r="D177" s="21"/>
      <c r="E177" s="4"/>
      <c r="F177" s="4"/>
      <c r="G177" s="4"/>
      <c r="H177" s="4"/>
      <c r="I177" s="13"/>
      <c r="J177" s="2"/>
      <c r="K177" s="2"/>
      <c r="L177" s="67"/>
      <c r="M177" s="15"/>
    </row>
    <row r="178" spans="1:13" x14ac:dyDescent="0.3">
      <c r="A178" s="14"/>
      <c r="B178" s="59" t="s">
        <v>152</v>
      </c>
      <c r="C178" s="21"/>
      <c r="D178" s="21"/>
      <c r="E178" s="4"/>
      <c r="F178" s="4"/>
      <c r="G178" s="4"/>
      <c r="H178" s="4"/>
      <c r="I178" s="13"/>
      <c r="J178" s="2"/>
      <c r="K178" s="2"/>
      <c r="L178" s="67"/>
      <c r="M178" s="15"/>
    </row>
    <row r="179" spans="1:13" x14ac:dyDescent="0.3">
      <c r="A179" s="14" t="s">
        <v>19</v>
      </c>
      <c r="B179" s="59" t="s">
        <v>151</v>
      </c>
      <c r="C179" s="21"/>
      <c r="D179" s="21"/>
      <c r="E179" s="4"/>
      <c r="F179" s="4"/>
      <c r="G179" s="4"/>
      <c r="H179" s="4"/>
      <c r="I179" s="13"/>
      <c r="J179" s="2"/>
      <c r="K179" s="2"/>
      <c r="L179" s="67"/>
      <c r="M179" s="15"/>
    </row>
    <row r="180" spans="1:13" x14ac:dyDescent="0.3">
      <c r="A180" s="17" t="s">
        <v>7</v>
      </c>
      <c r="B180" s="57" t="s">
        <v>8</v>
      </c>
      <c r="C180" s="12"/>
      <c r="D180" s="12"/>
      <c r="E180" s="12"/>
      <c r="F180" s="12"/>
      <c r="G180" s="12"/>
      <c r="H180" s="12"/>
      <c r="I180" s="12"/>
      <c r="J180" s="5"/>
      <c r="K180" s="5"/>
      <c r="L180" s="68"/>
      <c r="M180" s="18"/>
    </row>
    <row r="181" spans="1:13" x14ac:dyDescent="0.3">
      <c r="A181" s="21"/>
      <c r="B181" s="29" t="s">
        <v>10</v>
      </c>
      <c r="C181" s="21"/>
      <c r="D181" s="21"/>
      <c r="E181" s="21"/>
      <c r="F181" s="21"/>
      <c r="G181" s="21"/>
      <c r="H181" s="21"/>
      <c r="I181" s="21"/>
      <c r="J181" s="2"/>
      <c r="K181" s="2"/>
      <c r="L181" s="67"/>
      <c r="M181" s="19"/>
    </row>
    <row r="182" spans="1:13" x14ac:dyDescent="0.3">
      <c r="A182" s="21"/>
      <c r="B182" s="29" t="s">
        <v>11</v>
      </c>
      <c r="C182" s="21"/>
      <c r="D182" s="21"/>
      <c r="E182" s="21"/>
      <c r="F182" s="21"/>
      <c r="G182" s="21"/>
      <c r="H182" s="21"/>
      <c r="I182" s="21"/>
      <c r="J182" s="2"/>
      <c r="K182" s="2"/>
      <c r="L182" s="67"/>
      <c r="M182" s="19"/>
    </row>
    <row r="183" spans="1:13" x14ac:dyDescent="0.3">
      <c r="A183" s="21"/>
      <c r="B183" s="29" t="s">
        <v>152</v>
      </c>
      <c r="C183" s="21"/>
      <c r="D183" s="21"/>
      <c r="E183" s="21"/>
      <c r="F183" s="21"/>
      <c r="G183" s="21"/>
      <c r="H183" s="21"/>
      <c r="I183" s="21"/>
      <c r="J183" s="2"/>
      <c r="K183" s="2"/>
      <c r="L183" s="67"/>
      <c r="M183" s="19"/>
    </row>
    <row r="184" spans="1:13" ht="24" x14ac:dyDescent="0.3">
      <c r="A184" s="14">
        <v>1</v>
      </c>
      <c r="B184" s="39" t="s">
        <v>17</v>
      </c>
      <c r="C184" s="13"/>
      <c r="D184" s="13"/>
      <c r="E184" s="13"/>
      <c r="F184" s="13"/>
      <c r="G184" s="13"/>
      <c r="H184" s="13"/>
      <c r="I184" s="13"/>
      <c r="J184" s="2"/>
      <c r="K184" s="2"/>
      <c r="L184" s="67"/>
      <c r="M184" s="19"/>
    </row>
    <row r="185" spans="1:13" x14ac:dyDescent="0.3">
      <c r="A185" s="21"/>
      <c r="B185" s="29" t="s">
        <v>10</v>
      </c>
      <c r="C185" s="21"/>
      <c r="D185" s="21"/>
      <c r="E185" s="21"/>
      <c r="F185" s="21"/>
      <c r="G185" s="21"/>
      <c r="H185" s="21"/>
      <c r="I185" s="21"/>
      <c r="J185" s="2"/>
      <c r="K185" s="2"/>
      <c r="L185" s="67"/>
      <c r="M185" s="19"/>
    </row>
    <row r="186" spans="1:13" x14ac:dyDescent="0.3">
      <c r="A186" s="21"/>
      <c r="B186" s="29" t="s">
        <v>11</v>
      </c>
      <c r="C186" s="21"/>
      <c r="D186" s="21"/>
      <c r="E186" s="21"/>
      <c r="F186" s="21"/>
      <c r="G186" s="21"/>
      <c r="H186" s="21"/>
      <c r="I186" s="21"/>
      <c r="J186" s="2"/>
      <c r="K186" s="2"/>
      <c r="L186" s="67"/>
      <c r="M186" s="19"/>
    </row>
    <row r="187" spans="1:13" x14ac:dyDescent="0.3">
      <c r="A187" s="21"/>
      <c r="B187" s="60" t="s">
        <v>152</v>
      </c>
      <c r="C187" s="21"/>
      <c r="D187" s="21"/>
      <c r="E187" s="21"/>
      <c r="F187" s="21"/>
      <c r="G187" s="21"/>
      <c r="H187" s="21"/>
      <c r="I187" s="21"/>
      <c r="J187" s="2"/>
      <c r="K187" s="2"/>
      <c r="L187" s="67"/>
      <c r="M187" s="19"/>
    </row>
    <row r="188" spans="1:13" ht="24" x14ac:dyDescent="0.3">
      <c r="A188" s="13" t="s">
        <v>12</v>
      </c>
      <c r="B188" s="30" t="s">
        <v>18</v>
      </c>
      <c r="C188" s="13"/>
      <c r="D188" s="13"/>
      <c r="E188" s="13"/>
      <c r="F188" s="13"/>
      <c r="G188" s="13"/>
      <c r="H188" s="13"/>
      <c r="I188" s="13"/>
      <c r="J188" s="2"/>
      <c r="K188" s="2"/>
      <c r="L188" s="67"/>
      <c r="M188" s="19"/>
    </row>
    <row r="189" spans="1:13" x14ac:dyDescent="0.3">
      <c r="A189" s="21"/>
      <c r="B189" s="29" t="s">
        <v>10</v>
      </c>
      <c r="C189" s="21"/>
      <c r="D189" s="21"/>
      <c r="E189" s="21"/>
      <c r="F189" s="21"/>
      <c r="G189" s="21"/>
      <c r="H189" s="21"/>
      <c r="I189" s="21"/>
      <c r="J189" s="2"/>
      <c r="K189" s="2"/>
      <c r="L189" s="67"/>
      <c r="M189" s="19"/>
    </row>
    <row r="190" spans="1:13" x14ac:dyDescent="0.3">
      <c r="A190" s="13" t="s">
        <v>19</v>
      </c>
      <c r="B190" s="30" t="s">
        <v>170</v>
      </c>
      <c r="C190" s="21"/>
      <c r="D190" s="21"/>
      <c r="E190" s="21"/>
      <c r="F190" s="21"/>
      <c r="G190" s="21"/>
      <c r="H190" s="21"/>
      <c r="I190" s="21"/>
      <c r="J190" s="2"/>
      <c r="K190" s="2"/>
      <c r="L190" s="67"/>
      <c r="M190" s="19"/>
    </row>
    <row r="191" spans="1:13" x14ac:dyDescent="0.3">
      <c r="A191" s="14" t="s">
        <v>19</v>
      </c>
      <c r="B191" s="59" t="s">
        <v>151</v>
      </c>
      <c r="C191" s="21"/>
      <c r="D191" s="21"/>
      <c r="E191" s="21"/>
      <c r="F191" s="21"/>
      <c r="G191" s="21"/>
      <c r="H191" s="21"/>
      <c r="I191" s="21"/>
      <c r="J191" s="2"/>
      <c r="K191" s="2"/>
      <c r="L191" s="67"/>
      <c r="M191" s="19"/>
    </row>
    <row r="192" spans="1:13" x14ac:dyDescent="0.3">
      <c r="A192" s="14"/>
      <c r="B192" s="59" t="s">
        <v>11</v>
      </c>
      <c r="C192" s="21"/>
      <c r="D192" s="21"/>
      <c r="E192" s="21"/>
      <c r="F192" s="21"/>
      <c r="G192" s="21"/>
      <c r="H192" s="21"/>
      <c r="I192" s="21"/>
      <c r="J192" s="2"/>
      <c r="K192" s="2"/>
      <c r="L192" s="67"/>
      <c r="M192" s="19"/>
    </row>
    <row r="193" spans="1:13" x14ac:dyDescent="0.3">
      <c r="A193" s="14" t="s">
        <v>19</v>
      </c>
      <c r="B193" s="59" t="s">
        <v>151</v>
      </c>
      <c r="C193" s="21"/>
      <c r="D193" s="21"/>
      <c r="E193" s="21"/>
      <c r="F193" s="21"/>
      <c r="G193" s="21"/>
      <c r="H193" s="21"/>
      <c r="I193" s="21"/>
      <c r="J193" s="2"/>
      <c r="K193" s="2"/>
      <c r="L193" s="67"/>
      <c r="M193" s="19"/>
    </row>
    <row r="194" spans="1:13" x14ac:dyDescent="0.3">
      <c r="A194" s="14"/>
      <c r="B194" s="59" t="s">
        <v>152</v>
      </c>
      <c r="C194" s="21"/>
      <c r="D194" s="21"/>
      <c r="E194" s="21"/>
      <c r="F194" s="21"/>
      <c r="G194" s="21"/>
      <c r="H194" s="21"/>
      <c r="I194" s="21"/>
      <c r="J194" s="2"/>
      <c r="K194" s="2"/>
      <c r="L194" s="67"/>
      <c r="M194" s="19"/>
    </row>
    <row r="195" spans="1:13" x14ac:dyDescent="0.3">
      <c r="A195" s="14" t="s">
        <v>19</v>
      </c>
      <c r="B195" s="59" t="s">
        <v>151</v>
      </c>
      <c r="C195" s="21"/>
      <c r="D195" s="21"/>
      <c r="E195" s="21"/>
      <c r="F195" s="21"/>
      <c r="G195" s="21"/>
      <c r="H195" s="21"/>
      <c r="I195" s="13"/>
      <c r="J195" s="2"/>
      <c r="K195" s="2"/>
      <c r="L195" s="67"/>
      <c r="M195" s="19"/>
    </row>
    <row r="196" spans="1:13" ht="24" x14ac:dyDescent="0.3">
      <c r="A196" s="13" t="s">
        <v>20</v>
      </c>
      <c r="B196" s="30" t="s">
        <v>21</v>
      </c>
      <c r="C196" s="13"/>
      <c r="D196" s="13"/>
      <c r="E196" s="13"/>
      <c r="F196" s="13"/>
      <c r="G196" s="13"/>
      <c r="H196" s="13"/>
      <c r="I196" s="13"/>
      <c r="J196" s="2"/>
      <c r="K196" s="2"/>
      <c r="L196" s="67"/>
      <c r="M196" s="19"/>
    </row>
    <row r="197" spans="1:13" x14ac:dyDescent="0.3">
      <c r="A197" s="21"/>
      <c r="B197" s="29" t="s">
        <v>10</v>
      </c>
      <c r="C197" s="13"/>
      <c r="D197" s="13"/>
      <c r="E197" s="13"/>
      <c r="F197" s="13"/>
      <c r="G197" s="13"/>
      <c r="H197" s="13"/>
      <c r="I197" s="13"/>
      <c r="J197" s="2"/>
      <c r="K197" s="2"/>
      <c r="L197" s="67"/>
      <c r="M197" s="19"/>
    </row>
    <row r="198" spans="1:13" x14ac:dyDescent="0.3">
      <c r="A198" s="13" t="s">
        <v>19</v>
      </c>
      <c r="B198" s="30" t="s">
        <v>170</v>
      </c>
      <c r="C198" s="13"/>
      <c r="D198" s="13"/>
      <c r="E198" s="13"/>
      <c r="F198" s="13"/>
      <c r="G198" s="13"/>
      <c r="H198" s="13"/>
      <c r="I198" s="13"/>
      <c r="J198" s="2"/>
      <c r="K198" s="2"/>
      <c r="L198" s="67"/>
      <c r="M198" s="19"/>
    </row>
    <row r="199" spans="1:13" x14ac:dyDescent="0.3">
      <c r="A199" s="14" t="s">
        <v>19</v>
      </c>
      <c r="B199" s="59" t="s">
        <v>151</v>
      </c>
      <c r="C199" s="13"/>
      <c r="D199" s="13"/>
      <c r="E199" s="13"/>
      <c r="F199" s="13"/>
      <c r="G199" s="13"/>
      <c r="H199" s="13"/>
      <c r="I199" s="13"/>
      <c r="J199" s="2"/>
      <c r="K199" s="2"/>
      <c r="L199" s="67"/>
      <c r="M199" s="19"/>
    </row>
    <row r="200" spans="1:13" x14ac:dyDescent="0.3">
      <c r="A200" s="14"/>
      <c r="B200" s="59" t="s">
        <v>11</v>
      </c>
      <c r="C200" s="21"/>
      <c r="D200" s="21"/>
      <c r="E200" s="21"/>
      <c r="F200" s="21"/>
      <c r="G200" s="21"/>
      <c r="H200" s="21"/>
      <c r="I200" s="21"/>
      <c r="J200" s="2"/>
      <c r="K200" s="2"/>
      <c r="L200" s="67"/>
      <c r="M200" s="19"/>
    </row>
    <row r="201" spans="1:13" x14ac:dyDescent="0.3">
      <c r="A201" s="14" t="s">
        <v>19</v>
      </c>
      <c r="B201" s="59" t="s">
        <v>151</v>
      </c>
      <c r="C201" s="21"/>
      <c r="D201" s="21"/>
      <c r="E201" s="21"/>
      <c r="F201" s="21"/>
      <c r="G201" s="21"/>
      <c r="H201" s="21"/>
      <c r="I201" s="13"/>
      <c r="J201" s="2"/>
      <c r="K201" s="2"/>
      <c r="L201" s="67"/>
      <c r="M201" s="19"/>
    </row>
    <row r="202" spans="1:13" x14ac:dyDescent="0.3">
      <c r="A202" s="14"/>
      <c r="B202" s="59" t="s">
        <v>152</v>
      </c>
      <c r="C202" s="21"/>
      <c r="D202" s="21"/>
      <c r="E202" s="21"/>
      <c r="F202" s="21"/>
      <c r="G202" s="21"/>
      <c r="H202" s="21"/>
      <c r="I202" s="21"/>
      <c r="J202" s="45"/>
      <c r="K202" s="45"/>
      <c r="L202" s="73"/>
      <c r="M202" s="19"/>
    </row>
    <row r="203" spans="1:13" x14ac:dyDescent="0.3">
      <c r="A203" s="14" t="s">
        <v>19</v>
      </c>
      <c r="B203" s="59" t="s">
        <v>151</v>
      </c>
      <c r="C203" s="21"/>
      <c r="D203" s="21"/>
      <c r="E203" s="21"/>
      <c r="F203" s="21"/>
      <c r="G203" s="21"/>
      <c r="H203" s="21"/>
      <c r="I203" s="13"/>
      <c r="J203" s="2"/>
      <c r="K203" s="2"/>
      <c r="L203" s="67"/>
      <c r="M203" s="19"/>
    </row>
    <row r="204" spans="1:13" x14ac:dyDescent="0.3">
      <c r="A204" s="12">
        <v>2</v>
      </c>
      <c r="B204" s="33" t="s">
        <v>22</v>
      </c>
      <c r="C204" s="21"/>
      <c r="D204" s="21"/>
      <c r="E204" s="21"/>
      <c r="F204" s="21"/>
      <c r="G204" s="21"/>
      <c r="H204" s="21"/>
      <c r="I204" s="21"/>
      <c r="J204" s="2"/>
      <c r="K204" s="2"/>
      <c r="L204" s="67"/>
      <c r="M204" s="19"/>
    </row>
    <row r="205" spans="1:13" x14ac:dyDescent="0.3">
      <c r="A205" s="21"/>
      <c r="B205" s="29" t="s">
        <v>10</v>
      </c>
      <c r="C205" s="21"/>
      <c r="D205" s="21"/>
      <c r="E205" s="21"/>
      <c r="F205" s="21"/>
      <c r="G205" s="21"/>
      <c r="H205" s="21"/>
      <c r="I205" s="21"/>
      <c r="J205" s="2"/>
      <c r="K205" s="2"/>
      <c r="L205" s="67"/>
      <c r="M205" s="19"/>
    </row>
    <row r="206" spans="1:13" x14ac:dyDescent="0.3">
      <c r="A206" s="13" t="s">
        <v>19</v>
      </c>
      <c r="B206" s="30" t="s">
        <v>170</v>
      </c>
      <c r="C206" s="21"/>
      <c r="D206" s="21"/>
      <c r="E206" s="21"/>
      <c r="F206" s="21"/>
      <c r="G206" s="21"/>
      <c r="H206" s="21"/>
      <c r="I206" s="21"/>
      <c r="J206" s="2"/>
      <c r="K206" s="2"/>
      <c r="L206" s="67"/>
      <c r="M206" s="19"/>
    </row>
    <row r="207" spans="1:13" x14ac:dyDescent="0.3">
      <c r="A207" s="13" t="s">
        <v>19</v>
      </c>
      <c r="B207" s="30" t="s">
        <v>151</v>
      </c>
      <c r="C207" s="21"/>
      <c r="D207" s="21"/>
      <c r="E207" s="21"/>
      <c r="F207" s="21"/>
      <c r="G207" s="21"/>
      <c r="H207" s="21"/>
      <c r="I207" s="13"/>
      <c r="J207" s="2"/>
      <c r="K207" s="2"/>
      <c r="L207" s="67"/>
      <c r="M207" s="19"/>
    </row>
    <row r="208" spans="1:13" x14ac:dyDescent="0.3">
      <c r="A208" s="13"/>
      <c r="B208" s="30" t="s">
        <v>11</v>
      </c>
      <c r="C208" s="21"/>
      <c r="D208" s="21"/>
      <c r="E208" s="21"/>
      <c r="F208" s="21"/>
      <c r="G208" s="21"/>
      <c r="H208" s="21"/>
      <c r="I208" s="13"/>
      <c r="J208" s="2"/>
      <c r="K208" s="2"/>
      <c r="L208" s="67"/>
      <c r="M208" s="19"/>
    </row>
    <row r="209" spans="1:13" x14ac:dyDescent="0.3">
      <c r="A209" s="13" t="s">
        <v>19</v>
      </c>
      <c r="B209" s="30" t="s">
        <v>151</v>
      </c>
      <c r="C209" s="21"/>
      <c r="D209" s="21"/>
      <c r="E209" s="21"/>
      <c r="F209" s="21"/>
      <c r="G209" s="21"/>
      <c r="H209" s="21"/>
      <c r="I209" s="13"/>
      <c r="J209" s="2"/>
      <c r="K209" s="2"/>
      <c r="L209" s="67"/>
      <c r="M209" s="19"/>
    </row>
    <row r="210" spans="1:13" x14ac:dyDescent="0.3">
      <c r="A210" s="13"/>
      <c r="B210" s="30" t="s">
        <v>152</v>
      </c>
      <c r="C210" s="21"/>
      <c r="D210" s="21"/>
      <c r="E210" s="21"/>
      <c r="F210" s="21"/>
      <c r="G210" s="21"/>
      <c r="H210" s="21"/>
      <c r="I210" s="13"/>
      <c r="J210" s="2"/>
      <c r="K210" s="2"/>
      <c r="L210" s="67"/>
      <c r="M210" s="19"/>
    </row>
    <row r="211" spans="1:13" x14ac:dyDescent="0.3">
      <c r="A211" s="13" t="s">
        <v>19</v>
      </c>
      <c r="B211" s="30" t="s">
        <v>151</v>
      </c>
      <c r="C211" s="21"/>
      <c r="D211" s="21"/>
      <c r="E211" s="21"/>
      <c r="F211" s="21"/>
      <c r="G211" s="21"/>
      <c r="H211" s="21"/>
      <c r="I211" s="13"/>
      <c r="J211" s="2"/>
      <c r="K211" s="2"/>
      <c r="L211" s="67"/>
      <c r="M211" s="19"/>
    </row>
    <row r="212" spans="1:13" x14ac:dyDescent="0.3">
      <c r="A212" s="12">
        <v>3</v>
      </c>
      <c r="B212" s="33" t="s">
        <v>145</v>
      </c>
      <c r="C212" s="21"/>
      <c r="D212" s="21"/>
      <c r="E212" s="21"/>
      <c r="F212" s="21"/>
      <c r="G212" s="21"/>
      <c r="H212" s="21"/>
      <c r="I212" s="21"/>
      <c r="J212" s="2"/>
      <c r="K212" s="2"/>
      <c r="L212" s="67"/>
      <c r="M212" s="19"/>
    </row>
    <row r="213" spans="1:13" x14ac:dyDescent="0.3">
      <c r="A213" s="21"/>
      <c r="B213" s="29" t="s">
        <v>10</v>
      </c>
      <c r="C213" s="21"/>
      <c r="D213" s="21"/>
      <c r="E213" s="21"/>
      <c r="F213" s="21"/>
      <c r="G213" s="21"/>
      <c r="H213" s="21"/>
      <c r="I213" s="21"/>
      <c r="J213" s="2"/>
      <c r="K213" s="2"/>
      <c r="L213" s="67"/>
      <c r="M213" s="19"/>
    </row>
    <row r="214" spans="1:13" x14ac:dyDescent="0.3">
      <c r="A214" s="21"/>
      <c r="B214" s="29" t="s">
        <v>11</v>
      </c>
      <c r="C214" s="21"/>
      <c r="D214" s="21"/>
      <c r="E214" s="21"/>
      <c r="F214" s="21"/>
      <c r="G214" s="21"/>
      <c r="H214" s="21"/>
      <c r="I214" s="21"/>
      <c r="J214" s="2"/>
      <c r="K214" s="2"/>
      <c r="L214" s="67"/>
      <c r="M214" s="19"/>
    </row>
    <row r="215" spans="1:13" x14ac:dyDescent="0.3">
      <c r="A215" s="21"/>
      <c r="B215" s="29" t="s">
        <v>152</v>
      </c>
      <c r="C215" s="21"/>
      <c r="D215" s="21"/>
      <c r="E215" s="21"/>
      <c r="F215" s="21"/>
      <c r="G215" s="21"/>
      <c r="H215" s="21"/>
      <c r="I215" s="21"/>
      <c r="J215" s="2"/>
      <c r="K215" s="2"/>
      <c r="L215" s="67"/>
      <c r="M215" s="19"/>
    </row>
    <row r="216" spans="1:13" x14ac:dyDescent="0.3">
      <c r="A216" s="13" t="s">
        <v>23</v>
      </c>
      <c r="B216" s="30" t="s">
        <v>24</v>
      </c>
      <c r="C216" s="21"/>
      <c r="D216" s="21"/>
      <c r="E216" s="21"/>
      <c r="F216" s="21"/>
      <c r="G216" s="21"/>
      <c r="H216" s="21"/>
      <c r="I216" s="21"/>
      <c r="J216" s="2"/>
      <c r="K216" s="2"/>
      <c r="L216" s="67"/>
      <c r="M216" s="19"/>
    </row>
    <row r="217" spans="1:13" x14ac:dyDescent="0.3">
      <c r="A217" s="21"/>
      <c r="B217" s="29" t="s">
        <v>10</v>
      </c>
      <c r="C217" s="21"/>
      <c r="D217" s="21"/>
      <c r="E217" s="21"/>
      <c r="F217" s="21"/>
      <c r="G217" s="21"/>
      <c r="H217" s="21"/>
      <c r="I217" s="21"/>
      <c r="J217" s="2"/>
      <c r="K217" s="2"/>
      <c r="L217" s="67"/>
      <c r="M217" s="19"/>
    </row>
    <row r="218" spans="1:13" x14ac:dyDescent="0.3">
      <c r="A218" s="13" t="s">
        <v>19</v>
      </c>
      <c r="B218" s="30" t="s">
        <v>170</v>
      </c>
      <c r="C218" s="21"/>
      <c r="D218" s="21"/>
      <c r="E218" s="21"/>
      <c r="F218" s="21"/>
      <c r="G218" s="21"/>
      <c r="H218" s="21"/>
      <c r="I218" s="21"/>
      <c r="J218" s="2"/>
      <c r="K218" s="2"/>
      <c r="L218" s="67"/>
      <c r="M218" s="19"/>
    </row>
    <row r="219" spans="1:13" x14ac:dyDescent="0.3">
      <c r="A219" s="13" t="s">
        <v>19</v>
      </c>
      <c r="B219" s="30" t="s">
        <v>151</v>
      </c>
      <c r="C219" s="21"/>
      <c r="D219" s="21"/>
      <c r="E219" s="21"/>
      <c r="F219" s="21"/>
      <c r="G219" s="21"/>
      <c r="H219" s="21"/>
      <c r="I219" s="13"/>
      <c r="J219" s="2"/>
      <c r="K219" s="2"/>
      <c r="L219" s="67"/>
      <c r="M219" s="19"/>
    </row>
    <row r="220" spans="1:13" x14ac:dyDescent="0.3">
      <c r="A220" s="13"/>
      <c r="B220" s="30" t="s">
        <v>11</v>
      </c>
      <c r="C220" s="21"/>
      <c r="D220" s="21"/>
      <c r="E220" s="21"/>
      <c r="F220" s="21"/>
      <c r="G220" s="21"/>
      <c r="H220" s="21"/>
      <c r="I220" s="13"/>
      <c r="J220" s="2"/>
      <c r="K220" s="2"/>
      <c r="L220" s="67"/>
      <c r="M220" s="19"/>
    </row>
    <row r="221" spans="1:13" x14ac:dyDescent="0.3">
      <c r="A221" s="13" t="s">
        <v>19</v>
      </c>
      <c r="B221" s="30" t="s">
        <v>151</v>
      </c>
      <c r="C221" s="21"/>
      <c r="D221" s="21"/>
      <c r="E221" s="21"/>
      <c r="F221" s="21"/>
      <c r="G221" s="21"/>
      <c r="H221" s="21"/>
      <c r="I221" s="13"/>
      <c r="J221" s="2"/>
      <c r="K221" s="2"/>
      <c r="L221" s="67"/>
      <c r="M221" s="19"/>
    </row>
    <row r="222" spans="1:13" x14ac:dyDescent="0.3">
      <c r="A222" s="13"/>
      <c r="B222" s="30" t="s">
        <v>152</v>
      </c>
      <c r="C222" s="21"/>
      <c r="D222" s="21"/>
      <c r="E222" s="21"/>
      <c r="F222" s="21"/>
      <c r="G222" s="21"/>
      <c r="H222" s="21"/>
      <c r="I222" s="13"/>
      <c r="J222" s="2"/>
      <c r="K222" s="2"/>
      <c r="L222" s="67"/>
      <c r="M222" s="19"/>
    </row>
    <row r="223" spans="1:13" x14ac:dyDescent="0.3">
      <c r="A223" s="13" t="s">
        <v>19</v>
      </c>
      <c r="B223" s="30" t="s">
        <v>151</v>
      </c>
      <c r="C223" s="21"/>
      <c r="D223" s="21"/>
      <c r="E223" s="21"/>
      <c r="F223" s="21"/>
      <c r="G223" s="21"/>
      <c r="H223" s="21"/>
      <c r="I223" s="13"/>
      <c r="J223" s="2"/>
      <c r="K223" s="2"/>
      <c r="L223" s="67"/>
      <c r="M223" s="19"/>
    </row>
    <row r="224" spans="1:13" x14ac:dyDescent="0.3">
      <c r="A224" s="13" t="s">
        <v>25</v>
      </c>
      <c r="B224" s="30" t="s">
        <v>26</v>
      </c>
      <c r="C224" s="21"/>
      <c r="D224" s="21"/>
      <c r="E224" s="21"/>
      <c r="F224" s="21"/>
      <c r="G224" s="21"/>
      <c r="H224" s="21"/>
      <c r="I224" s="21"/>
      <c r="J224" s="2"/>
      <c r="K224" s="2"/>
      <c r="L224" s="67"/>
      <c r="M224" s="19"/>
    </row>
    <row r="225" spans="1:13" x14ac:dyDescent="0.3">
      <c r="A225" s="21"/>
      <c r="B225" s="29" t="s">
        <v>10</v>
      </c>
      <c r="C225" s="21"/>
      <c r="D225" s="21"/>
      <c r="E225" s="21"/>
      <c r="F225" s="21"/>
      <c r="G225" s="21"/>
      <c r="H225" s="21"/>
      <c r="I225" s="21"/>
      <c r="J225" s="2"/>
      <c r="K225" s="2"/>
      <c r="L225" s="67"/>
      <c r="M225" s="19"/>
    </row>
    <row r="226" spans="1:13" x14ac:dyDescent="0.3">
      <c r="A226" s="13" t="s">
        <v>19</v>
      </c>
      <c r="B226" s="30" t="s">
        <v>170</v>
      </c>
      <c r="C226" s="21"/>
      <c r="D226" s="21"/>
      <c r="E226" s="21"/>
      <c r="F226" s="21"/>
      <c r="G226" s="21"/>
      <c r="H226" s="21"/>
      <c r="I226" s="21"/>
      <c r="J226" s="2"/>
      <c r="K226" s="2"/>
      <c r="L226" s="67"/>
      <c r="M226" s="19"/>
    </row>
    <row r="227" spans="1:13" x14ac:dyDescent="0.3">
      <c r="A227" s="13" t="s">
        <v>19</v>
      </c>
      <c r="B227" s="30" t="s">
        <v>151</v>
      </c>
      <c r="C227" s="21"/>
      <c r="D227" s="21"/>
      <c r="E227" s="21"/>
      <c r="F227" s="21"/>
      <c r="G227" s="21"/>
      <c r="H227" s="21"/>
      <c r="I227" s="13"/>
      <c r="J227" s="2"/>
      <c r="K227" s="2"/>
      <c r="L227" s="67"/>
      <c r="M227" s="19"/>
    </row>
    <row r="228" spans="1:13" x14ac:dyDescent="0.3">
      <c r="A228" s="13"/>
      <c r="B228" s="30" t="s">
        <v>11</v>
      </c>
      <c r="C228" s="21"/>
      <c r="D228" s="21"/>
      <c r="E228" s="21"/>
      <c r="F228" s="21"/>
      <c r="G228" s="21"/>
      <c r="H228" s="21"/>
      <c r="I228" s="13"/>
      <c r="J228" s="2"/>
      <c r="K228" s="2"/>
      <c r="L228" s="67"/>
      <c r="M228" s="19"/>
    </row>
    <row r="229" spans="1:13" x14ac:dyDescent="0.3">
      <c r="A229" s="13" t="s">
        <v>19</v>
      </c>
      <c r="B229" s="30" t="s">
        <v>151</v>
      </c>
      <c r="C229" s="21"/>
      <c r="D229" s="21"/>
      <c r="E229" s="21"/>
      <c r="F229" s="21"/>
      <c r="G229" s="21"/>
      <c r="H229" s="21"/>
      <c r="I229" s="13"/>
      <c r="J229" s="2"/>
      <c r="K229" s="2"/>
      <c r="L229" s="67"/>
      <c r="M229" s="19"/>
    </row>
    <row r="230" spans="1:13" x14ac:dyDescent="0.3">
      <c r="A230" s="13"/>
      <c r="B230" s="30" t="s">
        <v>152</v>
      </c>
      <c r="C230" s="21"/>
      <c r="D230" s="21"/>
      <c r="E230" s="21"/>
      <c r="F230" s="21"/>
      <c r="G230" s="21"/>
      <c r="H230" s="21"/>
      <c r="I230" s="13"/>
      <c r="J230" s="2"/>
      <c r="K230" s="2"/>
      <c r="L230" s="67"/>
      <c r="M230" s="19"/>
    </row>
    <row r="231" spans="1:13" x14ac:dyDescent="0.3">
      <c r="A231" s="13" t="s">
        <v>19</v>
      </c>
      <c r="B231" s="30" t="s">
        <v>151</v>
      </c>
      <c r="C231" s="21"/>
      <c r="D231" s="21"/>
      <c r="E231" s="21"/>
      <c r="F231" s="21"/>
      <c r="G231" s="21"/>
      <c r="H231" s="21"/>
      <c r="I231" s="13"/>
      <c r="J231" s="2"/>
      <c r="K231" s="2"/>
      <c r="L231" s="67"/>
      <c r="M231" s="19"/>
    </row>
    <row r="232" spans="1:13" x14ac:dyDescent="0.3">
      <c r="A232" s="84">
        <v>4</v>
      </c>
      <c r="B232" s="33" t="s">
        <v>27</v>
      </c>
      <c r="C232" s="21"/>
      <c r="D232" s="21"/>
      <c r="E232" s="21"/>
      <c r="F232" s="21"/>
      <c r="G232" s="21"/>
      <c r="H232" s="21"/>
      <c r="I232" s="21"/>
      <c r="J232" s="2"/>
      <c r="K232" s="2"/>
      <c r="L232" s="67"/>
      <c r="M232" s="19"/>
    </row>
    <row r="233" spans="1:13" x14ac:dyDescent="0.3">
      <c r="A233" s="21"/>
      <c r="B233" s="29" t="s">
        <v>10</v>
      </c>
      <c r="C233" s="21"/>
      <c r="D233" s="21"/>
      <c r="E233" s="21"/>
      <c r="F233" s="21"/>
      <c r="G233" s="21"/>
      <c r="H233" s="21"/>
      <c r="I233" s="21"/>
      <c r="J233" s="2"/>
      <c r="K233" s="2"/>
      <c r="L233" s="67"/>
      <c r="M233" s="19"/>
    </row>
    <row r="234" spans="1:13" x14ac:dyDescent="0.3">
      <c r="A234" s="21"/>
      <c r="B234" s="29" t="s">
        <v>11</v>
      </c>
      <c r="C234" s="21"/>
      <c r="D234" s="21"/>
      <c r="E234" s="21"/>
      <c r="F234" s="21"/>
      <c r="G234" s="21"/>
      <c r="H234" s="21"/>
      <c r="I234" s="21"/>
      <c r="J234" s="2"/>
      <c r="K234" s="2"/>
      <c r="L234" s="67"/>
      <c r="M234" s="19"/>
    </row>
    <row r="235" spans="1:13" x14ac:dyDescent="0.3">
      <c r="A235" s="21"/>
      <c r="B235" s="29" t="s">
        <v>152</v>
      </c>
      <c r="C235" s="21"/>
      <c r="D235" s="21"/>
      <c r="E235" s="21"/>
      <c r="F235" s="21"/>
      <c r="G235" s="21"/>
      <c r="H235" s="21"/>
      <c r="I235" s="21"/>
      <c r="J235" s="2"/>
      <c r="K235" s="2"/>
      <c r="L235" s="67"/>
      <c r="M235" s="19"/>
    </row>
    <row r="236" spans="1:13" x14ac:dyDescent="0.3">
      <c r="A236" s="31" t="s">
        <v>28</v>
      </c>
      <c r="B236" s="30" t="s">
        <v>29</v>
      </c>
      <c r="C236" s="21"/>
      <c r="D236" s="21"/>
      <c r="E236" s="21"/>
      <c r="F236" s="21"/>
      <c r="G236" s="21"/>
      <c r="H236" s="21"/>
      <c r="I236" s="21"/>
      <c r="J236" s="2"/>
      <c r="K236" s="2"/>
      <c r="L236" s="67"/>
      <c r="M236" s="19"/>
    </row>
    <row r="237" spans="1:13" x14ac:dyDescent="0.3">
      <c r="A237" s="21"/>
      <c r="B237" s="29" t="s">
        <v>10</v>
      </c>
      <c r="C237" s="21"/>
      <c r="D237" s="21"/>
      <c r="E237" s="21"/>
      <c r="F237" s="21"/>
      <c r="G237" s="21"/>
      <c r="H237" s="21"/>
      <c r="I237" s="21"/>
      <c r="J237" s="2"/>
      <c r="K237" s="2"/>
      <c r="L237" s="67"/>
      <c r="M237" s="19"/>
    </row>
    <row r="238" spans="1:13" x14ac:dyDescent="0.3">
      <c r="A238" s="13" t="s">
        <v>19</v>
      </c>
      <c r="B238" s="30" t="s">
        <v>170</v>
      </c>
      <c r="C238" s="21"/>
      <c r="D238" s="21"/>
      <c r="E238" s="21"/>
      <c r="F238" s="21"/>
      <c r="G238" s="21"/>
      <c r="H238" s="21"/>
      <c r="I238" s="21"/>
      <c r="J238" s="2"/>
      <c r="K238" s="2"/>
      <c r="L238" s="67"/>
      <c r="M238" s="19"/>
    </row>
    <row r="239" spans="1:13" x14ac:dyDescent="0.3">
      <c r="A239" s="13" t="s">
        <v>19</v>
      </c>
      <c r="B239" s="30" t="s">
        <v>151</v>
      </c>
      <c r="C239" s="21"/>
      <c r="D239" s="21"/>
      <c r="E239" s="21"/>
      <c r="F239" s="21"/>
      <c r="G239" s="21"/>
      <c r="H239" s="21"/>
      <c r="I239" s="13"/>
      <c r="J239" s="2"/>
      <c r="K239" s="2"/>
      <c r="L239" s="67"/>
      <c r="M239" s="19"/>
    </row>
    <row r="240" spans="1:13" x14ac:dyDescent="0.3">
      <c r="A240" s="13"/>
      <c r="B240" s="30" t="s">
        <v>11</v>
      </c>
      <c r="C240" s="21"/>
      <c r="D240" s="21"/>
      <c r="E240" s="21"/>
      <c r="F240" s="21"/>
      <c r="G240" s="21"/>
      <c r="H240" s="21"/>
      <c r="I240" s="13"/>
      <c r="J240" s="2"/>
      <c r="K240" s="2"/>
      <c r="L240" s="67"/>
      <c r="M240" s="19"/>
    </row>
    <row r="241" spans="1:13" x14ac:dyDescent="0.3">
      <c r="A241" s="13" t="s">
        <v>19</v>
      </c>
      <c r="B241" s="30" t="s">
        <v>151</v>
      </c>
      <c r="C241" s="21"/>
      <c r="D241" s="21"/>
      <c r="E241" s="21"/>
      <c r="F241" s="21"/>
      <c r="G241" s="21"/>
      <c r="H241" s="21"/>
      <c r="I241" s="13"/>
      <c r="J241" s="2"/>
      <c r="K241" s="2"/>
      <c r="L241" s="67"/>
      <c r="M241" s="19"/>
    </row>
    <row r="242" spans="1:13" x14ac:dyDescent="0.3">
      <c r="A242" s="13"/>
      <c r="B242" s="30" t="s">
        <v>152</v>
      </c>
      <c r="C242" s="21"/>
      <c r="D242" s="21"/>
      <c r="E242" s="21"/>
      <c r="F242" s="21"/>
      <c r="G242" s="21"/>
      <c r="H242" s="21"/>
      <c r="I242" s="13"/>
      <c r="J242" s="2"/>
      <c r="K242" s="2"/>
      <c r="L242" s="67"/>
      <c r="M242" s="19"/>
    </row>
    <row r="243" spans="1:13" x14ac:dyDescent="0.3">
      <c r="A243" s="13" t="s">
        <v>19</v>
      </c>
      <c r="B243" s="30" t="s">
        <v>151</v>
      </c>
      <c r="C243" s="21"/>
      <c r="D243" s="21"/>
      <c r="E243" s="21"/>
      <c r="F243" s="21"/>
      <c r="G243" s="21"/>
      <c r="H243" s="21"/>
      <c r="I243" s="13"/>
      <c r="J243" s="2"/>
      <c r="K243" s="2"/>
      <c r="L243" s="67"/>
      <c r="M243" s="19"/>
    </row>
    <row r="244" spans="1:13" x14ac:dyDescent="0.3">
      <c r="A244" s="31" t="s">
        <v>30</v>
      </c>
      <c r="B244" s="30" t="s">
        <v>31</v>
      </c>
      <c r="C244" s="21"/>
      <c r="D244" s="21"/>
      <c r="E244" s="21"/>
      <c r="F244" s="21"/>
      <c r="G244" s="21"/>
      <c r="H244" s="21"/>
      <c r="I244" s="21"/>
      <c r="J244" s="2"/>
      <c r="K244" s="2"/>
      <c r="L244" s="67"/>
      <c r="M244" s="19"/>
    </row>
    <row r="245" spans="1:13" x14ac:dyDescent="0.3">
      <c r="A245" s="21"/>
      <c r="B245" s="29" t="s">
        <v>10</v>
      </c>
      <c r="C245" s="21"/>
      <c r="D245" s="21"/>
      <c r="E245" s="21"/>
      <c r="F245" s="21"/>
      <c r="G245" s="21"/>
      <c r="H245" s="21"/>
      <c r="I245" s="21"/>
      <c r="J245" s="2"/>
      <c r="K245" s="2"/>
      <c r="L245" s="67"/>
      <c r="M245" s="19"/>
    </row>
    <row r="246" spans="1:13" x14ac:dyDescent="0.3">
      <c r="A246" s="13" t="s">
        <v>19</v>
      </c>
      <c r="B246" s="30" t="s">
        <v>170</v>
      </c>
      <c r="C246" s="21"/>
      <c r="D246" s="21"/>
      <c r="E246" s="21"/>
      <c r="F246" s="21"/>
      <c r="G246" s="21"/>
      <c r="H246" s="21"/>
      <c r="I246" s="21"/>
      <c r="J246" s="2"/>
      <c r="K246" s="2"/>
      <c r="L246" s="67"/>
      <c r="M246" s="19"/>
    </row>
    <row r="247" spans="1:13" x14ac:dyDescent="0.3">
      <c r="A247" s="13" t="s">
        <v>19</v>
      </c>
      <c r="B247" s="30" t="s">
        <v>151</v>
      </c>
      <c r="C247" s="21"/>
      <c r="D247" s="21"/>
      <c r="E247" s="21"/>
      <c r="F247" s="21"/>
      <c r="G247" s="21"/>
      <c r="H247" s="21"/>
      <c r="I247" s="13"/>
      <c r="J247" s="2"/>
      <c r="K247" s="2"/>
      <c r="L247" s="67"/>
      <c r="M247" s="19"/>
    </row>
    <row r="248" spans="1:13" x14ac:dyDescent="0.3">
      <c r="A248" s="13"/>
      <c r="B248" s="30" t="s">
        <v>11</v>
      </c>
      <c r="C248" s="21"/>
      <c r="D248" s="21"/>
      <c r="E248" s="21"/>
      <c r="F248" s="21"/>
      <c r="G248" s="21"/>
      <c r="H248" s="21"/>
      <c r="I248" s="13"/>
      <c r="J248" s="2"/>
      <c r="K248" s="2"/>
      <c r="L248" s="67"/>
      <c r="M248" s="19"/>
    </row>
    <row r="249" spans="1:13" x14ac:dyDescent="0.3">
      <c r="A249" s="13" t="s">
        <v>19</v>
      </c>
      <c r="B249" s="30" t="s">
        <v>151</v>
      </c>
      <c r="C249" s="21"/>
      <c r="D249" s="21"/>
      <c r="E249" s="21"/>
      <c r="F249" s="21"/>
      <c r="G249" s="21"/>
      <c r="H249" s="21"/>
      <c r="I249" s="13"/>
      <c r="J249" s="2"/>
      <c r="K249" s="2"/>
      <c r="L249" s="67"/>
      <c r="M249" s="19"/>
    </row>
    <row r="250" spans="1:13" x14ac:dyDescent="0.3">
      <c r="A250" s="13"/>
      <c r="B250" s="30" t="s">
        <v>152</v>
      </c>
      <c r="C250" s="21"/>
      <c r="D250" s="21"/>
      <c r="E250" s="21"/>
      <c r="F250" s="21"/>
      <c r="G250" s="21"/>
      <c r="H250" s="21"/>
      <c r="I250" s="13"/>
      <c r="J250" s="2"/>
      <c r="K250" s="2"/>
      <c r="L250" s="67"/>
      <c r="M250" s="19"/>
    </row>
    <row r="251" spans="1:13" x14ac:dyDescent="0.3">
      <c r="A251" s="13" t="s">
        <v>19</v>
      </c>
      <c r="B251" s="30" t="s">
        <v>151</v>
      </c>
      <c r="C251" s="21"/>
      <c r="D251" s="21"/>
      <c r="E251" s="21"/>
      <c r="F251" s="21"/>
      <c r="G251" s="21"/>
      <c r="H251" s="21"/>
      <c r="I251" s="13"/>
      <c r="J251" s="2"/>
      <c r="K251" s="2"/>
      <c r="L251" s="67"/>
      <c r="M251" s="19"/>
    </row>
    <row r="252" spans="1:13" x14ac:dyDescent="0.3">
      <c r="A252" s="31" t="s">
        <v>32</v>
      </c>
      <c r="B252" s="30" t="s">
        <v>33</v>
      </c>
      <c r="C252" s="21"/>
      <c r="D252" s="21"/>
      <c r="E252" s="21"/>
      <c r="F252" s="21"/>
      <c r="G252" s="21"/>
      <c r="H252" s="21"/>
      <c r="I252" s="21"/>
      <c r="J252" s="2"/>
      <c r="K252" s="2"/>
      <c r="L252" s="67"/>
      <c r="M252" s="19"/>
    </row>
    <row r="253" spans="1:13" x14ac:dyDescent="0.3">
      <c r="A253" s="21"/>
      <c r="B253" s="29" t="s">
        <v>10</v>
      </c>
      <c r="C253" s="21"/>
      <c r="D253" s="21"/>
      <c r="E253" s="21"/>
      <c r="F253" s="21"/>
      <c r="G253" s="21"/>
      <c r="H253" s="21"/>
      <c r="I253" s="21"/>
      <c r="J253" s="2"/>
      <c r="K253" s="2"/>
      <c r="L253" s="67"/>
      <c r="M253" s="19"/>
    </row>
    <row r="254" spans="1:13" x14ac:dyDescent="0.3">
      <c r="A254" s="13" t="s">
        <v>19</v>
      </c>
      <c r="B254" s="30" t="s">
        <v>170</v>
      </c>
      <c r="C254" s="21"/>
      <c r="D254" s="21"/>
      <c r="E254" s="21"/>
      <c r="F254" s="21"/>
      <c r="G254" s="21"/>
      <c r="H254" s="21"/>
      <c r="I254" s="21"/>
      <c r="J254" s="2"/>
      <c r="K254" s="2"/>
      <c r="L254" s="67"/>
      <c r="M254" s="19"/>
    </row>
    <row r="255" spans="1:13" x14ac:dyDescent="0.3">
      <c r="A255" s="13" t="s">
        <v>19</v>
      </c>
      <c r="B255" s="30" t="s">
        <v>151</v>
      </c>
      <c r="C255" s="21"/>
      <c r="D255" s="21"/>
      <c r="E255" s="21"/>
      <c r="F255" s="21"/>
      <c r="G255" s="21"/>
      <c r="H255" s="21"/>
      <c r="I255" s="13"/>
      <c r="J255" s="2"/>
      <c r="K255" s="2"/>
      <c r="L255" s="67"/>
      <c r="M255" s="19"/>
    </row>
    <row r="256" spans="1:13" x14ac:dyDescent="0.3">
      <c r="A256" s="13"/>
      <c r="B256" s="30" t="s">
        <v>11</v>
      </c>
      <c r="C256" s="21"/>
      <c r="D256" s="21"/>
      <c r="E256" s="21"/>
      <c r="F256" s="21"/>
      <c r="G256" s="21"/>
      <c r="H256" s="21"/>
      <c r="I256" s="13"/>
      <c r="J256" s="2"/>
      <c r="K256" s="2"/>
      <c r="L256" s="67"/>
      <c r="M256" s="19"/>
    </row>
    <row r="257" spans="1:13" x14ac:dyDescent="0.3">
      <c r="A257" s="13" t="s">
        <v>19</v>
      </c>
      <c r="B257" s="30" t="s">
        <v>151</v>
      </c>
      <c r="C257" s="21"/>
      <c r="D257" s="21"/>
      <c r="E257" s="21"/>
      <c r="F257" s="21"/>
      <c r="G257" s="21"/>
      <c r="H257" s="21"/>
      <c r="I257" s="13"/>
      <c r="J257" s="2"/>
      <c r="K257" s="2"/>
      <c r="L257" s="67"/>
      <c r="M257" s="19"/>
    </row>
    <row r="258" spans="1:13" x14ac:dyDescent="0.3">
      <c r="A258" s="13"/>
      <c r="B258" s="30" t="s">
        <v>152</v>
      </c>
      <c r="C258" s="21"/>
      <c r="D258" s="21"/>
      <c r="E258" s="21"/>
      <c r="F258" s="21"/>
      <c r="G258" s="21"/>
      <c r="H258" s="21"/>
      <c r="I258" s="13"/>
      <c r="J258" s="2"/>
      <c r="K258" s="2"/>
      <c r="L258" s="67"/>
      <c r="M258" s="19"/>
    </row>
    <row r="259" spans="1:13" x14ac:dyDescent="0.3">
      <c r="A259" s="13" t="s">
        <v>19</v>
      </c>
      <c r="B259" s="30" t="s">
        <v>151</v>
      </c>
      <c r="C259" s="21"/>
      <c r="D259" s="21"/>
      <c r="E259" s="21"/>
      <c r="F259" s="21"/>
      <c r="G259" s="21"/>
      <c r="H259" s="21"/>
      <c r="I259" s="13"/>
      <c r="J259" s="2"/>
      <c r="K259" s="2"/>
      <c r="L259" s="67"/>
      <c r="M259" s="19"/>
    </row>
    <row r="260" spans="1:13" ht="22.95" customHeight="1" x14ac:dyDescent="0.3">
      <c r="A260" s="84">
        <v>5</v>
      </c>
      <c r="B260" s="33" t="s">
        <v>34</v>
      </c>
      <c r="C260" s="21"/>
      <c r="D260" s="21"/>
      <c r="E260" s="21"/>
      <c r="F260" s="21"/>
      <c r="G260" s="21"/>
      <c r="H260" s="21"/>
      <c r="I260" s="21"/>
      <c r="J260" s="2"/>
      <c r="K260" s="2"/>
      <c r="L260" s="67"/>
      <c r="M260" s="19"/>
    </row>
    <row r="261" spans="1:13" x14ac:dyDescent="0.3">
      <c r="A261" s="21"/>
      <c r="B261" s="29" t="s">
        <v>10</v>
      </c>
      <c r="C261" s="21"/>
      <c r="D261" s="21"/>
      <c r="E261" s="21"/>
      <c r="F261" s="21"/>
      <c r="G261" s="21"/>
      <c r="H261" s="21"/>
      <c r="I261" s="21"/>
      <c r="J261" s="2"/>
      <c r="K261" s="2"/>
      <c r="L261" s="67"/>
      <c r="M261" s="19"/>
    </row>
    <row r="262" spans="1:13" x14ac:dyDescent="0.3">
      <c r="A262" s="13" t="s">
        <v>19</v>
      </c>
      <c r="B262" s="30" t="s">
        <v>170</v>
      </c>
      <c r="C262" s="21"/>
      <c r="D262" s="21"/>
      <c r="E262" s="21"/>
      <c r="F262" s="21"/>
      <c r="G262" s="21"/>
      <c r="H262" s="21"/>
      <c r="I262" s="21"/>
      <c r="J262" s="2"/>
      <c r="K262" s="2"/>
      <c r="L262" s="67"/>
      <c r="M262" s="19"/>
    </row>
    <row r="263" spans="1:13" x14ac:dyDescent="0.3">
      <c r="A263" s="13" t="s">
        <v>19</v>
      </c>
      <c r="B263" s="30" t="s">
        <v>151</v>
      </c>
      <c r="C263" s="21"/>
      <c r="D263" s="21"/>
      <c r="E263" s="21"/>
      <c r="F263" s="21"/>
      <c r="G263" s="21"/>
      <c r="H263" s="21"/>
      <c r="I263" s="13"/>
      <c r="J263" s="2"/>
      <c r="K263" s="2"/>
      <c r="L263" s="67"/>
      <c r="M263" s="19"/>
    </row>
    <row r="264" spans="1:13" x14ac:dyDescent="0.3">
      <c r="A264" s="13"/>
      <c r="B264" s="30" t="s">
        <v>11</v>
      </c>
      <c r="C264" s="21"/>
      <c r="D264" s="21"/>
      <c r="E264" s="21"/>
      <c r="F264" s="21"/>
      <c r="G264" s="21"/>
      <c r="H264" s="21"/>
      <c r="I264" s="13"/>
      <c r="J264" s="2"/>
      <c r="K264" s="2"/>
      <c r="L264" s="67"/>
      <c r="M264" s="19"/>
    </row>
    <row r="265" spans="1:13" x14ac:dyDescent="0.3">
      <c r="A265" s="13" t="s">
        <v>19</v>
      </c>
      <c r="B265" s="30" t="s">
        <v>151</v>
      </c>
      <c r="C265" s="21"/>
      <c r="D265" s="21"/>
      <c r="E265" s="21"/>
      <c r="F265" s="21"/>
      <c r="G265" s="21"/>
      <c r="H265" s="21"/>
      <c r="I265" s="13"/>
      <c r="J265" s="2"/>
      <c r="K265" s="2"/>
      <c r="L265" s="67"/>
      <c r="M265" s="19"/>
    </row>
    <row r="266" spans="1:13" x14ac:dyDescent="0.3">
      <c r="A266" s="13"/>
      <c r="B266" s="30" t="s">
        <v>152</v>
      </c>
      <c r="C266" s="21"/>
      <c r="D266" s="21"/>
      <c r="E266" s="21"/>
      <c r="F266" s="21"/>
      <c r="G266" s="21"/>
      <c r="H266" s="21"/>
      <c r="I266" s="13"/>
      <c r="J266" s="2"/>
      <c r="K266" s="2"/>
      <c r="L266" s="67"/>
      <c r="M266" s="19"/>
    </row>
    <row r="267" spans="1:13" x14ac:dyDescent="0.3">
      <c r="A267" s="13" t="s">
        <v>19</v>
      </c>
      <c r="B267" s="30" t="s">
        <v>151</v>
      </c>
      <c r="C267" s="21"/>
      <c r="D267" s="21"/>
      <c r="E267" s="21"/>
      <c r="F267" s="21"/>
      <c r="G267" s="21"/>
      <c r="H267" s="21"/>
      <c r="I267" s="21"/>
      <c r="J267" s="45"/>
      <c r="K267" s="45"/>
      <c r="L267" s="73"/>
      <c r="M267" s="19"/>
    </row>
    <row r="268" spans="1:13" x14ac:dyDescent="0.3">
      <c r="A268" s="12">
        <v>6</v>
      </c>
      <c r="B268" s="33" t="s">
        <v>35</v>
      </c>
      <c r="C268" s="21"/>
      <c r="D268" s="21"/>
      <c r="E268" s="21"/>
      <c r="F268" s="21"/>
      <c r="G268" s="21"/>
      <c r="H268" s="21"/>
      <c r="I268" s="21"/>
      <c r="J268" s="2"/>
      <c r="K268" s="2"/>
      <c r="L268" s="67"/>
      <c r="M268" s="19"/>
    </row>
    <row r="269" spans="1:13" x14ac:dyDescent="0.3">
      <c r="A269" s="21"/>
      <c r="B269" s="29" t="s">
        <v>10</v>
      </c>
      <c r="C269" s="21"/>
      <c r="D269" s="21"/>
      <c r="E269" s="21"/>
      <c r="F269" s="21"/>
      <c r="G269" s="21"/>
      <c r="H269" s="21"/>
      <c r="I269" s="21"/>
      <c r="J269" s="2"/>
      <c r="K269" s="2"/>
      <c r="L269" s="67"/>
      <c r="M269" s="19"/>
    </row>
    <row r="270" spans="1:13" x14ac:dyDescent="0.3">
      <c r="A270" s="21"/>
      <c r="B270" s="29" t="s">
        <v>11</v>
      </c>
      <c r="C270" s="21"/>
      <c r="D270" s="21"/>
      <c r="E270" s="21"/>
      <c r="F270" s="21"/>
      <c r="G270" s="21"/>
      <c r="H270" s="21"/>
      <c r="I270" s="21"/>
      <c r="J270" s="2"/>
      <c r="K270" s="2"/>
      <c r="L270" s="67"/>
      <c r="M270" s="19"/>
    </row>
    <row r="271" spans="1:13" x14ac:dyDescent="0.3">
      <c r="A271" s="21"/>
      <c r="B271" s="29" t="s">
        <v>152</v>
      </c>
      <c r="C271" s="21"/>
      <c r="D271" s="21"/>
      <c r="E271" s="21"/>
      <c r="F271" s="21"/>
      <c r="G271" s="21"/>
      <c r="H271" s="21"/>
      <c r="I271" s="21"/>
      <c r="J271" s="2"/>
      <c r="K271" s="2"/>
      <c r="L271" s="67"/>
      <c r="M271" s="19"/>
    </row>
    <row r="272" spans="1:13" x14ac:dyDescent="0.3">
      <c r="A272" s="13" t="s">
        <v>36</v>
      </c>
      <c r="B272" s="30" t="s">
        <v>37</v>
      </c>
      <c r="C272" s="21"/>
      <c r="D272" s="21"/>
      <c r="E272" s="21"/>
      <c r="F272" s="21"/>
      <c r="G272" s="21"/>
      <c r="H272" s="21"/>
      <c r="I272" s="21"/>
      <c r="J272" s="2"/>
      <c r="K272" s="2"/>
      <c r="L272" s="67"/>
      <c r="M272" s="19"/>
    </row>
    <row r="273" spans="1:13" x14ac:dyDescent="0.3">
      <c r="A273" s="21"/>
      <c r="B273" s="29" t="s">
        <v>10</v>
      </c>
      <c r="C273" s="21"/>
      <c r="D273" s="21"/>
      <c r="E273" s="21"/>
      <c r="F273" s="21"/>
      <c r="G273" s="21"/>
      <c r="H273" s="21"/>
      <c r="I273" s="21"/>
      <c r="J273" s="2"/>
      <c r="K273" s="2"/>
      <c r="L273" s="67"/>
      <c r="M273" s="19"/>
    </row>
    <row r="274" spans="1:13" x14ac:dyDescent="0.3">
      <c r="A274" s="13" t="s">
        <v>19</v>
      </c>
      <c r="B274" s="30" t="s">
        <v>170</v>
      </c>
      <c r="C274" s="21"/>
      <c r="D274" s="21"/>
      <c r="E274" s="21"/>
      <c r="F274" s="21"/>
      <c r="G274" s="21"/>
      <c r="H274" s="21"/>
      <c r="I274" s="21"/>
      <c r="J274" s="2"/>
      <c r="K274" s="2"/>
      <c r="L274" s="67"/>
      <c r="M274" s="19"/>
    </row>
    <row r="275" spans="1:13" x14ac:dyDescent="0.3">
      <c r="A275" s="13" t="s">
        <v>19</v>
      </c>
      <c r="B275" s="30" t="s">
        <v>151</v>
      </c>
      <c r="C275" s="21"/>
      <c r="D275" s="21"/>
      <c r="E275" s="21"/>
      <c r="F275" s="21"/>
      <c r="G275" s="21"/>
      <c r="H275" s="21"/>
      <c r="I275" s="21"/>
      <c r="J275" s="2"/>
      <c r="K275" s="2"/>
      <c r="L275" s="67"/>
      <c r="M275" s="19"/>
    </row>
    <row r="276" spans="1:13" x14ac:dyDescent="0.3">
      <c r="A276" s="13"/>
      <c r="B276" s="30" t="s">
        <v>11</v>
      </c>
      <c r="C276" s="21"/>
      <c r="D276" s="21"/>
      <c r="E276" s="21"/>
      <c r="F276" s="21"/>
      <c r="G276" s="21"/>
      <c r="H276" s="21"/>
      <c r="I276" s="21"/>
      <c r="J276" s="2"/>
      <c r="K276" s="2"/>
      <c r="L276" s="67"/>
      <c r="M276" s="19"/>
    </row>
    <row r="277" spans="1:13" x14ac:dyDescent="0.3">
      <c r="A277" s="13" t="s">
        <v>19</v>
      </c>
      <c r="B277" s="30" t="s">
        <v>151</v>
      </c>
      <c r="C277" s="21"/>
      <c r="D277" s="21"/>
      <c r="E277" s="21"/>
      <c r="F277" s="21"/>
      <c r="G277" s="21"/>
      <c r="H277" s="21"/>
      <c r="I277" s="21"/>
      <c r="J277" s="2"/>
      <c r="K277" s="2"/>
      <c r="L277" s="67"/>
      <c r="M277" s="19"/>
    </row>
    <row r="278" spans="1:13" x14ac:dyDescent="0.3">
      <c r="A278" s="13"/>
      <c r="B278" s="30" t="s">
        <v>152</v>
      </c>
      <c r="C278" s="21"/>
      <c r="D278" s="21"/>
      <c r="E278" s="21"/>
      <c r="F278" s="21"/>
      <c r="G278" s="21"/>
      <c r="H278" s="21"/>
      <c r="I278" s="21"/>
      <c r="J278" s="2"/>
      <c r="K278" s="2"/>
      <c r="L278" s="67"/>
      <c r="M278" s="19"/>
    </row>
    <row r="279" spans="1:13" x14ac:dyDescent="0.3">
      <c r="A279" s="13" t="s">
        <v>19</v>
      </c>
      <c r="B279" s="30" t="s">
        <v>151</v>
      </c>
      <c r="C279" s="21"/>
      <c r="D279" s="21"/>
      <c r="E279" s="21"/>
      <c r="F279" s="21"/>
      <c r="G279" s="21"/>
      <c r="H279" s="21"/>
      <c r="I279" s="21"/>
      <c r="J279" s="2"/>
      <c r="K279" s="2"/>
      <c r="L279" s="67"/>
      <c r="M279" s="19"/>
    </row>
    <row r="280" spans="1:13" x14ac:dyDescent="0.3">
      <c r="A280" s="13" t="s">
        <v>38</v>
      </c>
      <c r="B280" s="30" t="s">
        <v>39</v>
      </c>
      <c r="C280" s="21"/>
      <c r="D280" s="21"/>
      <c r="E280" s="21"/>
      <c r="F280" s="21"/>
      <c r="G280" s="21"/>
      <c r="H280" s="21"/>
      <c r="I280" s="21"/>
      <c r="J280" s="2"/>
      <c r="K280" s="2"/>
      <c r="L280" s="67"/>
      <c r="M280" s="19"/>
    </row>
    <row r="281" spans="1:13" x14ac:dyDescent="0.3">
      <c r="A281" s="21"/>
      <c r="B281" s="29" t="s">
        <v>10</v>
      </c>
      <c r="C281" s="21"/>
      <c r="D281" s="21"/>
      <c r="E281" s="21"/>
      <c r="F281" s="21"/>
      <c r="G281" s="21"/>
      <c r="H281" s="21"/>
      <c r="I281" s="21"/>
      <c r="J281" s="2"/>
      <c r="K281" s="2"/>
      <c r="L281" s="67"/>
      <c r="M281" s="19"/>
    </row>
    <row r="282" spans="1:13" x14ac:dyDescent="0.3">
      <c r="A282" s="13" t="s">
        <v>19</v>
      </c>
      <c r="B282" s="30" t="s">
        <v>170</v>
      </c>
      <c r="C282" s="21"/>
      <c r="D282" s="21"/>
      <c r="E282" s="21"/>
      <c r="F282" s="21"/>
      <c r="G282" s="21"/>
      <c r="H282" s="21"/>
      <c r="I282" s="21"/>
      <c r="J282" s="2"/>
      <c r="K282" s="2"/>
      <c r="L282" s="67"/>
      <c r="M282" s="19"/>
    </row>
    <row r="283" spans="1:13" x14ac:dyDescent="0.3">
      <c r="A283" s="13" t="s">
        <v>19</v>
      </c>
      <c r="B283" s="30" t="s">
        <v>151</v>
      </c>
      <c r="C283" s="21"/>
      <c r="D283" s="21"/>
      <c r="E283" s="21"/>
      <c r="F283" s="21"/>
      <c r="G283" s="21"/>
      <c r="H283" s="21"/>
      <c r="I283" s="13"/>
      <c r="J283" s="2"/>
      <c r="K283" s="2"/>
      <c r="L283" s="67"/>
      <c r="M283" s="19"/>
    </row>
    <row r="284" spans="1:13" x14ac:dyDescent="0.3">
      <c r="A284" s="13"/>
      <c r="B284" s="30" t="s">
        <v>11</v>
      </c>
      <c r="C284" s="21"/>
      <c r="D284" s="21"/>
      <c r="E284" s="21"/>
      <c r="F284" s="21"/>
      <c r="G284" s="21"/>
      <c r="H284" s="21"/>
      <c r="I284" s="13"/>
      <c r="J284" s="2"/>
      <c r="K284" s="2"/>
      <c r="L284" s="67"/>
      <c r="M284" s="19"/>
    </row>
    <row r="285" spans="1:13" x14ac:dyDescent="0.3">
      <c r="A285" s="13" t="s">
        <v>19</v>
      </c>
      <c r="B285" s="30" t="s">
        <v>151</v>
      </c>
      <c r="C285" s="21"/>
      <c r="D285" s="21"/>
      <c r="E285" s="21"/>
      <c r="F285" s="21"/>
      <c r="G285" s="21"/>
      <c r="H285" s="21"/>
      <c r="I285" s="13"/>
      <c r="J285" s="2"/>
      <c r="K285" s="2"/>
      <c r="L285" s="67"/>
      <c r="M285" s="19"/>
    </row>
    <row r="286" spans="1:13" x14ac:dyDescent="0.3">
      <c r="A286" s="13"/>
      <c r="B286" s="30" t="s">
        <v>152</v>
      </c>
      <c r="C286" s="21"/>
      <c r="D286" s="21"/>
      <c r="E286" s="21"/>
      <c r="F286" s="21"/>
      <c r="G286" s="21"/>
      <c r="H286" s="21"/>
      <c r="I286" s="13"/>
      <c r="J286" s="2"/>
      <c r="K286" s="2"/>
      <c r="L286" s="67"/>
      <c r="M286" s="19"/>
    </row>
    <row r="287" spans="1:13" x14ac:dyDescent="0.3">
      <c r="A287" s="13" t="s">
        <v>19</v>
      </c>
      <c r="B287" s="30" t="s">
        <v>151</v>
      </c>
      <c r="C287" s="21"/>
      <c r="D287" s="21"/>
      <c r="E287" s="21"/>
      <c r="F287" s="21"/>
      <c r="G287" s="21"/>
      <c r="H287" s="21"/>
      <c r="I287" s="13"/>
      <c r="J287" s="2"/>
      <c r="K287" s="2"/>
      <c r="L287" s="67"/>
      <c r="M287" s="19"/>
    </row>
    <row r="288" spans="1:13" x14ac:dyDescent="0.3">
      <c r="A288" s="12">
        <v>7</v>
      </c>
      <c r="B288" s="33" t="s">
        <v>40</v>
      </c>
      <c r="C288" s="21"/>
      <c r="D288" s="21"/>
      <c r="E288" s="21"/>
      <c r="F288" s="21"/>
      <c r="G288" s="21"/>
      <c r="H288" s="21"/>
      <c r="I288" s="21"/>
      <c r="J288" s="2"/>
      <c r="K288" s="2"/>
      <c r="L288" s="67"/>
      <c r="M288" s="19"/>
    </row>
    <row r="289" spans="1:13" x14ac:dyDescent="0.3">
      <c r="A289" s="21"/>
      <c r="B289" s="29" t="s">
        <v>10</v>
      </c>
      <c r="C289" s="21"/>
      <c r="D289" s="21"/>
      <c r="E289" s="21"/>
      <c r="F289" s="21"/>
      <c r="G289" s="21"/>
      <c r="H289" s="21"/>
      <c r="I289" s="21"/>
      <c r="J289" s="2"/>
      <c r="K289" s="2"/>
      <c r="L289" s="67"/>
      <c r="M289" s="19"/>
    </row>
    <row r="290" spans="1:13" x14ac:dyDescent="0.3">
      <c r="A290" s="21"/>
      <c r="B290" s="29" t="s">
        <v>11</v>
      </c>
      <c r="C290" s="21"/>
      <c r="D290" s="21"/>
      <c r="E290" s="21"/>
      <c r="F290" s="21"/>
      <c r="G290" s="21"/>
      <c r="H290" s="21"/>
      <c r="I290" s="21"/>
      <c r="J290" s="2"/>
      <c r="K290" s="2"/>
      <c r="L290" s="67"/>
      <c r="M290" s="19"/>
    </row>
    <row r="291" spans="1:13" x14ac:dyDescent="0.3">
      <c r="A291" s="21"/>
      <c r="B291" s="29" t="s">
        <v>152</v>
      </c>
      <c r="C291" s="21"/>
      <c r="D291" s="21"/>
      <c r="E291" s="21"/>
      <c r="F291" s="21"/>
      <c r="G291" s="21"/>
      <c r="H291" s="21"/>
      <c r="I291" s="21"/>
      <c r="J291" s="2"/>
      <c r="K291" s="2"/>
      <c r="L291" s="67"/>
      <c r="M291" s="19"/>
    </row>
    <row r="292" spans="1:13" x14ac:dyDescent="0.3">
      <c r="A292" s="13" t="s">
        <v>41</v>
      </c>
      <c r="B292" s="30" t="s">
        <v>42</v>
      </c>
      <c r="C292" s="21"/>
      <c r="D292" s="21"/>
      <c r="E292" s="21"/>
      <c r="F292" s="21"/>
      <c r="G292" s="21"/>
      <c r="H292" s="21"/>
      <c r="I292" s="21"/>
      <c r="J292" s="2"/>
      <c r="K292" s="2"/>
      <c r="L292" s="67"/>
      <c r="M292" s="19"/>
    </row>
    <row r="293" spans="1:13" x14ac:dyDescent="0.3">
      <c r="A293" s="21"/>
      <c r="B293" s="29" t="s">
        <v>10</v>
      </c>
      <c r="C293" s="21"/>
      <c r="D293" s="21"/>
      <c r="E293" s="21"/>
      <c r="F293" s="21"/>
      <c r="G293" s="21"/>
      <c r="H293" s="21"/>
      <c r="I293" s="21"/>
      <c r="J293" s="2"/>
      <c r="K293" s="2"/>
      <c r="L293" s="67"/>
      <c r="M293" s="19"/>
    </row>
    <row r="294" spans="1:13" x14ac:dyDescent="0.3">
      <c r="A294" s="13" t="s">
        <v>19</v>
      </c>
      <c r="B294" s="30" t="s">
        <v>170</v>
      </c>
      <c r="C294" s="21"/>
      <c r="D294" s="21"/>
      <c r="E294" s="21"/>
      <c r="F294" s="21"/>
      <c r="G294" s="21"/>
      <c r="H294" s="21"/>
      <c r="I294" s="21"/>
      <c r="J294" s="2"/>
      <c r="K294" s="2"/>
      <c r="L294" s="67"/>
      <c r="M294" s="19"/>
    </row>
    <row r="295" spans="1:13" x14ac:dyDescent="0.3">
      <c r="A295" s="13" t="s">
        <v>19</v>
      </c>
      <c r="B295" s="30" t="s">
        <v>151</v>
      </c>
      <c r="C295" s="21"/>
      <c r="D295" s="21"/>
      <c r="E295" s="21"/>
      <c r="F295" s="21"/>
      <c r="G295" s="21"/>
      <c r="H295" s="21"/>
      <c r="I295" s="13"/>
      <c r="J295" s="2"/>
      <c r="K295" s="2"/>
      <c r="L295" s="67"/>
      <c r="M295" s="19"/>
    </row>
    <row r="296" spans="1:13" x14ac:dyDescent="0.3">
      <c r="A296" s="13"/>
      <c r="B296" s="30" t="s">
        <v>11</v>
      </c>
      <c r="C296" s="21"/>
      <c r="D296" s="21"/>
      <c r="E296" s="21"/>
      <c r="F296" s="21"/>
      <c r="G296" s="21"/>
      <c r="H296" s="21"/>
      <c r="I296" s="13"/>
      <c r="J296" s="2"/>
      <c r="K296" s="2"/>
      <c r="L296" s="67"/>
      <c r="M296" s="19"/>
    </row>
    <row r="297" spans="1:13" x14ac:dyDescent="0.3">
      <c r="A297" s="13" t="s">
        <v>19</v>
      </c>
      <c r="B297" s="30" t="s">
        <v>151</v>
      </c>
      <c r="C297" s="21"/>
      <c r="D297" s="21"/>
      <c r="E297" s="21"/>
      <c r="F297" s="21"/>
      <c r="G297" s="21"/>
      <c r="H297" s="21"/>
      <c r="I297" s="13"/>
      <c r="J297" s="2"/>
      <c r="K297" s="2"/>
      <c r="L297" s="67"/>
      <c r="M297" s="19"/>
    </row>
    <row r="298" spans="1:13" x14ac:dyDescent="0.3">
      <c r="A298" s="13"/>
      <c r="B298" s="30" t="s">
        <v>152</v>
      </c>
      <c r="C298" s="21"/>
      <c r="D298" s="21"/>
      <c r="E298" s="21"/>
      <c r="F298" s="21"/>
      <c r="G298" s="21"/>
      <c r="H298" s="21"/>
      <c r="I298" s="13"/>
      <c r="J298" s="2"/>
      <c r="K298" s="2"/>
      <c r="L298" s="67"/>
      <c r="M298" s="19"/>
    </row>
    <row r="299" spans="1:13" x14ac:dyDescent="0.3">
      <c r="A299" s="13" t="s">
        <v>19</v>
      </c>
      <c r="B299" s="30" t="s">
        <v>151</v>
      </c>
      <c r="C299" s="21"/>
      <c r="D299" s="21"/>
      <c r="E299" s="21"/>
      <c r="F299" s="21"/>
      <c r="G299" s="21"/>
      <c r="H299" s="21"/>
      <c r="I299" s="13"/>
      <c r="J299" s="2"/>
      <c r="K299" s="2"/>
      <c r="L299" s="67"/>
      <c r="M299" s="19"/>
    </row>
    <row r="300" spans="1:13" x14ac:dyDescent="0.3">
      <c r="A300" s="13" t="s">
        <v>43</v>
      </c>
      <c r="B300" s="30" t="s">
        <v>44</v>
      </c>
      <c r="C300" s="21"/>
      <c r="D300" s="21"/>
      <c r="E300" s="21"/>
      <c r="F300" s="21"/>
      <c r="G300" s="21"/>
      <c r="H300" s="21"/>
      <c r="I300" s="21"/>
      <c r="J300" s="2"/>
      <c r="K300" s="2"/>
      <c r="L300" s="67"/>
      <c r="M300" s="19"/>
    </row>
    <row r="301" spans="1:13" x14ac:dyDescent="0.3">
      <c r="A301" s="21"/>
      <c r="B301" s="29" t="s">
        <v>10</v>
      </c>
      <c r="C301" s="21"/>
      <c r="D301" s="21"/>
      <c r="E301" s="21"/>
      <c r="F301" s="21"/>
      <c r="G301" s="21"/>
      <c r="H301" s="21"/>
      <c r="I301" s="21"/>
      <c r="J301" s="2"/>
      <c r="K301" s="2"/>
      <c r="L301" s="67"/>
      <c r="M301" s="19"/>
    </row>
    <row r="302" spans="1:13" x14ac:dyDescent="0.3">
      <c r="A302" s="13" t="s">
        <v>19</v>
      </c>
      <c r="B302" s="30" t="s">
        <v>170</v>
      </c>
      <c r="C302" s="21"/>
      <c r="D302" s="21"/>
      <c r="E302" s="21"/>
      <c r="F302" s="21"/>
      <c r="G302" s="21"/>
      <c r="H302" s="21"/>
      <c r="I302" s="21"/>
      <c r="J302" s="2"/>
      <c r="K302" s="2"/>
      <c r="L302" s="67"/>
      <c r="M302" s="19"/>
    </row>
    <row r="303" spans="1:13" x14ac:dyDescent="0.3">
      <c r="A303" s="32" t="s">
        <v>19</v>
      </c>
      <c r="B303" s="30" t="s">
        <v>151</v>
      </c>
      <c r="C303" s="21"/>
      <c r="D303" s="21"/>
      <c r="E303" s="21"/>
      <c r="F303" s="21"/>
      <c r="G303" s="21"/>
      <c r="H303" s="21"/>
      <c r="I303" s="13"/>
      <c r="J303" s="2"/>
      <c r="K303" s="2"/>
      <c r="L303" s="67"/>
      <c r="M303" s="19"/>
    </row>
    <row r="304" spans="1:13" x14ac:dyDescent="0.3">
      <c r="A304" s="32"/>
      <c r="B304" s="30" t="s">
        <v>11</v>
      </c>
      <c r="C304" s="21"/>
      <c r="D304" s="21"/>
      <c r="E304" s="21"/>
      <c r="F304" s="21"/>
      <c r="G304" s="21"/>
      <c r="H304" s="21"/>
      <c r="I304" s="13"/>
      <c r="J304" s="2"/>
      <c r="K304" s="2"/>
      <c r="L304" s="67"/>
      <c r="M304" s="19"/>
    </row>
    <row r="305" spans="1:13" x14ac:dyDescent="0.3">
      <c r="A305" s="32" t="s">
        <v>19</v>
      </c>
      <c r="B305" s="30" t="s">
        <v>151</v>
      </c>
      <c r="C305" s="21"/>
      <c r="D305" s="21"/>
      <c r="E305" s="21"/>
      <c r="F305" s="21"/>
      <c r="G305" s="21"/>
      <c r="H305" s="21"/>
      <c r="I305" s="13"/>
      <c r="J305" s="2"/>
      <c r="K305" s="2"/>
      <c r="L305" s="67"/>
      <c r="M305" s="19"/>
    </row>
    <row r="306" spans="1:13" x14ac:dyDescent="0.3">
      <c r="A306" s="32"/>
      <c r="B306" s="30" t="s">
        <v>152</v>
      </c>
      <c r="C306" s="21"/>
      <c r="D306" s="21"/>
      <c r="E306" s="21"/>
      <c r="F306" s="21"/>
      <c r="G306" s="21"/>
      <c r="H306" s="21"/>
      <c r="I306" s="13"/>
      <c r="J306" s="2"/>
      <c r="K306" s="2"/>
      <c r="L306" s="67"/>
      <c r="M306" s="19"/>
    </row>
    <row r="307" spans="1:13" x14ac:dyDescent="0.3">
      <c r="A307" s="32" t="s">
        <v>19</v>
      </c>
      <c r="B307" s="30" t="s">
        <v>151</v>
      </c>
      <c r="C307" s="21"/>
      <c r="D307" s="21"/>
      <c r="E307" s="21"/>
      <c r="F307" s="21"/>
      <c r="G307" s="21"/>
      <c r="H307" s="21"/>
      <c r="I307" s="13"/>
      <c r="J307" s="2"/>
      <c r="K307" s="2"/>
      <c r="L307" s="67"/>
      <c r="M307" s="19"/>
    </row>
    <row r="308" spans="1:13" x14ac:dyDescent="0.3">
      <c r="A308" s="12" t="s">
        <v>9</v>
      </c>
      <c r="B308" s="33" t="s">
        <v>93</v>
      </c>
      <c r="C308" s="12"/>
      <c r="D308" s="12"/>
      <c r="E308" s="12"/>
      <c r="F308" s="12"/>
      <c r="G308" s="12"/>
      <c r="H308" s="12"/>
      <c r="I308" s="12"/>
      <c r="J308" s="5"/>
      <c r="K308" s="5"/>
      <c r="L308" s="68"/>
      <c r="M308" s="18"/>
    </row>
    <row r="309" spans="1:13" x14ac:dyDescent="0.3">
      <c r="A309" s="13" t="s">
        <v>45</v>
      </c>
      <c r="B309" s="30" t="s">
        <v>94</v>
      </c>
      <c r="C309" s="12"/>
      <c r="D309" s="12"/>
      <c r="E309" s="12"/>
      <c r="F309" s="12"/>
      <c r="G309" s="12"/>
      <c r="H309" s="12"/>
      <c r="I309" s="12"/>
      <c r="J309" s="5"/>
      <c r="K309" s="5"/>
      <c r="L309" s="68"/>
      <c r="M309" s="18"/>
    </row>
    <row r="310" spans="1:13" x14ac:dyDescent="0.3">
      <c r="A310" s="13" t="s">
        <v>47</v>
      </c>
      <c r="B310" s="30" t="s">
        <v>11</v>
      </c>
      <c r="C310" s="12"/>
      <c r="D310" s="12"/>
      <c r="E310" s="12"/>
      <c r="F310" s="12"/>
      <c r="G310" s="12"/>
      <c r="H310" s="12"/>
      <c r="I310" s="12"/>
      <c r="J310" s="5"/>
      <c r="K310" s="5"/>
      <c r="L310" s="68"/>
      <c r="M310" s="18"/>
    </row>
    <row r="311" spans="1:13" x14ac:dyDescent="0.3">
      <c r="A311" s="13" t="s">
        <v>49</v>
      </c>
      <c r="B311" s="59" t="s">
        <v>152</v>
      </c>
      <c r="C311" s="14"/>
      <c r="D311" s="14"/>
      <c r="E311" s="14"/>
      <c r="F311" s="14"/>
      <c r="G311" s="14"/>
      <c r="H311" s="14"/>
      <c r="I311" s="13"/>
      <c r="J311" s="5"/>
      <c r="K311" s="5"/>
      <c r="L311" s="68"/>
      <c r="M311" s="15"/>
    </row>
    <row r="312" spans="1:13" x14ac:dyDescent="0.3">
      <c r="A312" s="394" t="s">
        <v>95</v>
      </c>
      <c r="B312" s="394"/>
      <c r="C312" s="12"/>
      <c r="D312" s="12"/>
      <c r="E312" s="12"/>
      <c r="F312" s="12"/>
      <c r="G312" s="12"/>
      <c r="H312" s="12"/>
      <c r="I312" s="12"/>
      <c r="J312" s="5"/>
      <c r="K312" s="5"/>
      <c r="L312" s="68"/>
      <c r="M312" s="18"/>
    </row>
    <row r="313" spans="1:13" ht="37.200000000000003" customHeight="1" x14ac:dyDescent="0.3">
      <c r="A313" s="12">
        <v>1</v>
      </c>
      <c r="B313" s="58" t="s">
        <v>146</v>
      </c>
      <c r="C313" s="12"/>
      <c r="D313" s="12"/>
      <c r="E313" s="12"/>
      <c r="F313" s="12"/>
      <c r="G313" s="12"/>
      <c r="H313" s="12"/>
      <c r="I313" s="12"/>
      <c r="J313" s="5"/>
      <c r="K313" s="5"/>
      <c r="L313" s="68"/>
      <c r="M313" s="18"/>
    </row>
    <row r="314" spans="1:13" x14ac:dyDescent="0.3">
      <c r="A314" s="21"/>
      <c r="B314" s="29" t="s">
        <v>10</v>
      </c>
      <c r="C314" s="12"/>
      <c r="D314" s="12"/>
      <c r="E314" s="12"/>
      <c r="F314" s="12"/>
      <c r="G314" s="12"/>
      <c r="H314" s="12"/>
      <c r="I314" s="12"/>
      <c r="J314" s="5"/>
      <c r="K314" s="5"/>
      <c r="L314" s="68"/>
      <c r="M314" s="18"/>
    </row>
    <row r="315" spans="1:13" x14ac:dyDescent="0.3">
      <c r="A315" s="13" t="s">
        <v>19</v>
      </c>
      <c r="B315" s="30" t="s">
        <v>170</v>
      </c>
      <c r="C315" s="12"/>
      <c r="D315" s="12"/>
      <c r="E315" s="12"/>
      <c r="F315" s="12"/>
      <c r="G315" s="12"/>
      <c r="H315" s="12"/>
      <c r="I315" s="12"/>
      <c r="J315" s="5"/>
      <c r="K315" s="5"/>
      <c r="L315" s="68"/>
      <c r="M315" s="18"/>
    </row>
    <row r="316" spans="1:13" x14ac:dyDescent="0.3">
      <c r="A316" s="32" t="s">
        <v>19</v>
      </c>
      <c r="B316" s="30" t="s">
        <v>151</v>
      </c>
      <c r="C316" s="12"/>
      <c r="D316" s="12"/>
      <c r="E316" s="12"/>
      <c r="F316" s="12"/>
      <c r="G316" s="12"/>
      <c r="H316" s="12"/>
      <c r="I316" s="12"/>
      <c r="J316" s="5"/>
      <c r="K316" s="5"/>
      <c r="L316" s="68"/>
      <c r="M316" s="18"/>
    </row>
    <row r="317" spans="1:13" x14ac:dyDescent="0.3">
      <c r="A317" s="32"/>
      <c r="B317" s="30" t="s">
        <v>11</v>
      </c>
      <c r="C317" s="12"/>
      <c r="D317" s="12"/>
      <c r="E317" s="12"/>
      <c r="F317" s="12"/>
      <c r="G317" s="12"/>
      <c r="H317" s="12"/>
      <c r="I317" s="12"/>
      <c r="J317" s="5"/>
      <c r="K317" s="5"/>
      <c r="L317" s="68"/>
      <c r="M317" s="18"/>
    </row>
    <row r="318" spans="1:13" x14ac:dyDescent="0.3">
      <c r="A318" s="32" t="s">
        <v>19</v>
      </c>
      <c r="B318" s="30" t="s">
        <v>151</v>
      </c>
      <c r="C318" s="12"/>
      <c r="D318" s="12"/>
      <c r="E318" s="12"/>
      <c r="F318" s="12"/>
      <c r="G318" s="12"/>
      <c r="H318" s="12"/>
      <c r="I318" s="12"/>
      <c r="J318" s="5"/>
      <c r="K318" s="5"/>
      <c r="L318" s="68"/>
      <c r="M318" s="18"/>
    </row>
    <row r="319" spans="1:13" x14ac:dyDescent="0.3">
      <c r="A319" s="32"/>
      <c r="B319" s="30" t="s">
        <v>152</v>
      </c>
      <c r="C319" s="12"/>
      <c r="D319" s="12"/>
      <c r="E319" s="12"/>
      <c r="F319" s="12"/>
      <c r="G319" s="12"/>
      <c r="H319" s="12"/>
      <c r="I319" s="12"/>
      <c r="J319" s="5"/>
      <c r="K319" s="5"/>
      <c r="L319" s="68"/>
      <c r="M319" s="18"/>
    </row>
    <row r="320" spans="1:13" x14ac:dyDescent="0.3">
      <c r="A320" s="32" t="s">
        <v>19</v>
      </c>
      <c r="B320" s="30" t="s">
        <v>151</v>
      </c>
      <c r="C320" s="12"/>
      <c r="D320" s="12"/>
      <c r="E320" s="12"/>
      <c r="F320" s="12"/>
      <c r="G320" s="12"/>
      <c r="H320" s="12"/>
      <c r="I320" s="12"/>
      <c r="J320" s="5"/>
      <c r="K320" s="5"/>
      <c r="L320" s="68"/>
      <c r="M320" s="18"/>
    </row>
    <row r="321" spans="1:13" ht="36.6" customHeight="1" x14ac:dyDescent="0.3">
      <c r="A321" s="34" t="s">
        <v>12</v>
      </c>
      <c r="B321" s="58" t="s">
        <v>138</v>
      </c>
      <c r="C321" s="14"/>
      <c r="D321" s="14"/>
      <c r="E321" s="14"/>
      <c r="F321" s="14"/>
      <c r="G321" s="14"/>
      <c r="H321" s="14"/>
      <c r="I321" s="14"/>
      <c r="J321" s="5"/>
      <c r="K321" s="5"/>
      <c r="L321" s="68"/>
      <c r="M321" s="15"/>
    </row>
    <row r="322" spans="1:13" x14ac:dyDescent="0.3">
      <c r="A322" s="13"/>
      <c r="B322" s="59" t="s">
        <v>10</v>
      </c>
      <c r="C322" s="13"/>
      <c r="D322" s="13"/>
      <c r="E322" s="13"/>
      <c r="F322" s="13"/>
      <c r="G322" s="13"/>
      <c r="H322" s="13"/>
      <c r="I322" s="13"/>
      <c r="J322" s="2"/>
      <c r="K322" s="2"/>
      <c r="L322" s="67"/>
      <c r="M322" s="19"/>
    </row>
    <row r="323" spans="1:13" x14ac:dyDescent="0.3">
      <c r="A323" s="13" t="s">
        <v>19</v>
      </c>
      <c r="B323" s="59" t="s">
        <v>170</v>
      </c>
      <c r="C323" s="13"/>
      <c r="D323" s="13"/>
      <c r="E323" s="13"/>
      <c r="F323" s="13"/>
      <c r="G323" s="13"/>
      <c r="H323" s="13"/>
      <c r="I323" s="13"/>
      <c r="J323" s="2"/>
      <c r="K323" s="2"/>
      <c r="L323" s="67"/>
      <c r="M323" s="19"/>
    </row>
    <row r="324" spans="1:13" x14ac:dyDescent="0.3">
      <c r="A324" s="21" t="s">
        <v>19</v>
      </c>
      <c r="B324" s="60" t="s">
        <v>151</v>
      </c>
      <c r="C324" s="13"/>
      <c r="D324" s="13"/>
      <c r="E324" s="13"/>
      <c r="F324" s="13"/>
      <c r="G324" s="13"/>
      <c r="H324" s="13"/>
      <c r="I324" s="13"/>
      <c r="J324" s="2"/>
      <c r="K324" s="2"/>
      <c r="L324" s="67"/>
      <c r="M324" s="19"/>
    </row>
    <row r="325" spans="1:13" x14ac:dyDescent="0.3">
      <c r="A325" s="32"/>
      <c r="B325" s="59" t="s">
        <v>11</v>
      </c>
      <c r="C325" s="13"/>
      <c r="D325" s="13"/>
      <c r="E325" s="53"/>
      <c r="F325" s="53"/>
      <c r="G325" s="53"/>
      <c r="H325" s="53"/>
      <c r="I325" s="21"/>
      <c r="J325" s="2"/>
      <c r="K325" s="2"/>
      <c r="L325" s="67"/>
      <c r="M325" s="20"/>
    </row>
    <row r="326" spans="1:13" x14ac:dyDescent="0.3">
      <c r="A326" s="32" t="s">
        <v>19</v>
      </c>
      <c r="B326" s="30" t="s">
        <v>151</v>
      </c>
      <c r="C326" s="13"/>
      <c r="D326" s="13"/>
      <c r="E326" s="13"/>
      <c r="F326" s="13"/>
      <c r="G326" s="13"/>
      <c r="H326" s="13"/>
      <c r="I326" s="21"/>
      <c r="J326" s="2"/>
      <c r="K326" s="2"/>
      <c r="L326" s="67"/>
      <c r="M326" s="20"/>
    </row>
    <row r="327" spans="1:13" x14ac:dyDescent="0.3">
      <c r="A327" s="32"/>
      <c r="B327" s="30" t="s">
        <v>152</v>
      </c>
      <c r="C327" s="13"/>
      <c r="D327" s="13"/>
      <c r="E327" s="13"/>
      <c r="F327" s="13"/>
      <c r="G327" s="13"/>
      <c r="H327" s="13"/>
      <c r="I327" s="21"/>
      <c r="J327" s="2"/>
      <c r="K327" s="2"/>
      <c r="L327" s="67"/>
      <c r="M327" s="20"/>
    </row>
    <row r="328" spans="1:13" x14ac:dyDescent="0.3">
      <c r="A328" s="32" t="s">
        <v>19</v>
      </c>
      <c r="B328" s="30" t="s">
        <v>151</v>
      </c>
      <c r="C328" s="13"/>
      <c r="D328" s="13"/>
      <c r="E328" s="13"/>
      <c r="F328" s="13"/>
      <c r="G328" s="13"/>
      <c r="H328" s="13"/>
      <c r="I328" s="21"/>
      <c r="J328" s="2"/>
      <c r="K328" s="2"/>
      <c r="L328" s="67"/>
      <c r="M328" s="20"/>
    </row>
    <row r="329" spans="1:13" ht="24" x14ac:dyDescent="0.3">
      <c r="A329" s="14" t="s">
        <v>20</v>
      </c>
      <c r="B329" s="61" t="s">
        <v>96</v>
      </c>
      <c r="C329" s="14"/>
      <c r="D329" s="14"/>
      <c r="E329" s="14"/>
      <c r="F329" s="14"/>
      <c r="G329" s="14"/>
      <c r="H329" s="14"/>
      <c r="I329" s="14"/>
      <c r="J329" s="14"/>
      <c r="K329" s="14"/>
      <c r="L329" s="71"/>
      <c r="M329" s="15"/>
    </row>
    <row r="330" spans="1:13" x14ac:dyDescent="0.3">
      <c r="A330" s="13"/>
      <c r="B330" s="59" t="s">
        <v>10</v>
      </c>
      <c r="C330" s="13"/>
      <c r="D330" s="13"/>
      <c r="E330" s="13"/>
      <c r="F330" s="13"/>
      <c r="G330" s="13"/>
      <c r="H330" s="13"/>
      <c r="I330" s="13"/>
      <c r="J330" s="2"/>
      <c r="K330" s="2"/>
      <c r="L330" s="67"/>
      <c r="M330" s="19"/>
    </row>
    <row r="331" spans="1:13" x14ac:dyDescent="0.3">
      <c r="A331" s="13" t="s">
        <v>19</v>
      </c>
      <c r="B331" s="59" t="s">
        <v>170</v>
      </c>
      <c r="C331" s="13"/>
      <c r="D331" s="13"/>
      <c r="E331" s="13"/>
      <c r="F331" s="13"/>
      <c r="G331" s="13"/>
      <c r="H331" s="13"/>
      <c r="I331" s="13"/>
      <c r="J331" s="2"/>
      <c r="K331" s="2"/>
      <c r="L331" s="67"/>
      <c r="M331" s="19"/>
    </row>
    <row r="332" spans="1:13" x14ac:dyDescent="0.3">
      <c r="A332" s="21" t="s">
        <v>19</v>
      </c>
      <c r="B332" s="60" t="s">
        <v>151</v>
      </c>
      <c r="C332" s="13"/>
      <c r="D332" s="13"/>
      <c r="E332" s="13"/>
      <c r="F332" s="13"/>
      <c r="G332" s="13"/>
      <c r="H332" s="13"/>
      <c r="I332" s="13"/>
      <c r="J332" s="2"/>
      <c r="K332" s="2"/>
      <c r="L332" s="67"/>
      <c r="M332" s="19"/>
    </row>
    <row r="333" spans="1:13" x14ac:dyDescent="0.3">
      <c r="A333" s="32"/>
      <c r="B333" s="59" t="s">
        <v>11</v>
      </c>
      <c r="C333" s="13"/>
      <c r="D333" s="13"/>
      <c r="E333" s="53"/>
      <c r="F333" s="53"/>
      <c r="G333" s="53"/>
      <c r="H333" s="53"/>
      <c r="I333" s="21"/>
      <c r="J333" s="2"/>
      <c r="K333" s="2"/>
      <c r="L333" s="67"/>
      <c r="M333" s="20"/>
    </row>
    <row r="334" spans="1:13" x14ac:dyDescent="0.3">
      <c r="A334" s="32" t="s">
        <v>19</v>
      </c>
      <c r="B334" s="30" t="s">
        <v>151</v>
      </c>
      <c r="C334" s="13"/>
      <c r="D334" s="13"/>
      <c r="E334" s="13"/>
      <c r="F334" s="13"/>
      <c r="G334" s="13"/>
      <c r="H334" s="13"/>
      <c r="I334" s="21"/>
      <c r="J334" s="2"/>
      <c r="K334" s="2"/>
      <c r="L334" s="67"/>
      <c r="M334" s="20"/>
    </row>
    <row r="335" spans="1:13" x14ac:dyDescent="0.3">
      <c r="A335" s="32"/>
      <c r="B335" s="30" t="s">
        <v>152</v>
      </c>
      <c r="C335" s="13"/>
      <c r="D335" s="13"/>
      <c r="E335" s="13"/>
      <c r="F335" s="13"/>
      <c r="G335" s="13"/>
      <c r="H335" s="13"/>
      <c r="I335" s="21"/>
      <c r="J335" s="2"/>
      <c r="K335" s="2"/>
      <c r="L335" s="67"/>
      <c r="M335" s="20"/>
    </row>
    <row r="336" spans="1:13" x14ac:dyDescent="0.3">
      <c r="A336" s="32" t="s">
        <v>19</v>
      </c>
      <c r="B336" s="30" t="s">
        <v>151</v>
      </c>
      <c r="C336" s="13"/>
      <c r="D336" s="13"/>
      <c r="E336" s="13"/>
      <c r="F336" s="13"/>
      <c r="G336" s="13"/>
      <c r="H336" s="13"/>
      <c r="I336" s="21"/>
      <c r="J336" s="2"/>
      <c r="K336" s="2"/>
      <c r="L336" s="67"/>
      <c r="M336" s="20"/>
    </row>
    <row r="337" spans="1:13" ht="22.8" x14ac:dyDescent="0.3">
      <c r="A337" s="12">
        <v>2</v>
      </c>
      <c r="B337" s="58" t="s">
        <v>97</v>
      </c>
      <c r="C337" s="12"/>
      <c r="D337" s="12"/>
      <c r="E337" s="12"/>
      <c r="F337" s="12"/>
      <c r="G337" s="12"/>
      <c r="H337" s="12"/>
      <c r="I337" s="12"/>
      <c r="J337" s="5"/>
      <c r="K337" s="5"/>
      <c r="L337" s="68"/>
      <c r="M337" s="18"/>
    </row>
    <row r="338" spans="1:13" x14ac:dyDescent="0.3">
      <c r="A338" s="13"/>
      <c r="B338" s="59" t="s">
        <v>10</v>
      </c>
      <c r="C338" s="13"/>
      <c r="D338" s="13"/>
      <c r="E338" s="13"/>
      <c r="F338" s="13"/>
      <c r="G338" s="13"/>
      <c r="H338" s="13"/>
      <c r="I338" s="13"/>
      <c r="J338" s="2"/>
      <c r="K338" s="2"/>
      <c r="L338" s="67"/>
      <c r="M338" s="19"/>
    </row>
    <row r="339" spans="1:13" x14ac:dyDescent="0.3">
      <c r="A339" s="13" t="s">
        <v>19</v>
      </c>
      <c r="B339" s="59" t="s">
        <v>170</v>
      </c>
      <c r="C339" s="13"/>
      <c r="D339" s="13"/>
      <c r="E339" s="13"/>
      <c r="F339" s="13"/>
      <c r="G339" s="13"/>
      <c r="H339" s="13"/>
      <c r="I339" s="13"/>
      <c r="J339" s="2"/>
      <c r="K339" s="2"/>
      <c r="L339" s="67"/>
      <c r="M339" s="19"/>
    </row>
    <row r="340" spans="1:13" x14ac:dyDescent="0.3">
      <c r="A340" s="21" t="s">
        <v>19</v>
      </c>
      <c r="B340" s="60" t="s">
        <v>151</v>
      </c>
      <c r="C340" s="13"/>
      <c r="D340" s="13"/>
      <c r="E340" s="13"/>
      <c r="F340" s="13"/>
      <c r="G340" s="13"/>
      <c r="H340" s="13"/>
      <c r="I340" s="13"/>
      <c r="J340" s="2"/>
      <c r="K340" s="2"/>
      <c r="L340" s="67"/>
      <c r="M340" s="19"/>
    </row>
    <row r="341" spans="1:13" x14ac:dyDescent="0.3">
      <c r="A341" s="32"/>
      <c r="B341" s="59" t="s">
        <v>11</v>
      </c>
      <c r="C341" s="13"/>
      <c r="D341" s="13"/>
      <c r="E341" s="13"/>
      <c r="F341" s="13"/>
      <c r="G341" s="13"/>
      <c r="H341" s="13"/>
      <c r="I341" s="13"/>
      <c r="J341" s="2"/>
      <c r="K341" s="2"/>
      <c r="L341" s="67"/>
      <c r="M341" s="19"/>
    </row>
    <row r="342" spans="1:13" x14ac:dyDescent="0.3">
      <c r="A342" s="32" t="s">
        <v>19</v>
      </c>
      <c r="B342" s="30" t="s">
        <v>151</v>
      </c>
      <c r="C342" s="13"/>
      <c r="D342" s="13"/>
      <c r="E342" s="13"/>
      <c r="F342" s="13"/>
      <c r="G342" s="13"/>
      <c r="H342" s="13"/>
      <c r="I342" s="13"/>
      <c r="J342" s="2"/>
      <c r="K342" s="2"/>
      <c r="L342" s="67"/>
      <c r="M342" s="19"/>
    </row>
    <row r="343" spans="1:13" x14ac:dyDescent="0.3">
      <c r="A343" s="32"/>
      <c r="B343" s="30" t="s">
        <v>152</v>
      </c>
      <c r="C343" s="13"/>
      <c r="D343" s="13"/>
      <c r="E343" s="13"/>
      <c r="F343" s="13"/>
      <c r="G343" s="13"/>
      <c r="H343" s="13"/>
      <c r="I343" s="13"/>
      <c r="J343" s="2"/>
      <c r="K343" s="2"/>
      <c r="L343" s="67"/>
      <c r="M343" s="19"/>
    </row>
    <row r="344" spans="1:13" x14ac:dyDescent="0.3">
      <c r="A344" s="32" t="s">
        <v>19</v>
      </c>
      <c r="B344" s="30" t="s">
        <v>151</v>
      </c>
      <c r="C344" s="13"/>
      <c r="D344" s="13"/>
      <c r="E344" s="13"/>
      <c r="F344" s="13"/>
      <c r="G344" s="13"/>
      <c r="H344" s="13"/>
      <c r="I344" s="13"/>
      <c r="J344" s="2"/>
      <c r="K344" s="2"/>
      <c r="L344" s="67"/>
      <c r="M344" s="19"/>
    </row>
    <row r="345" spans="1:13" ht="24" x14ac:dyDescent="0.3">
      <c r="A345" s="34" t="s">
        <v>98</v>
      </c>
      <c r="B345" s="61" t="s">
        <v>99</v>
      </c>
      <c r="C345" s="14"/>
      <c r="D345" s="14"/>
      <c r="E345" s="14"/>
      <c r="F345" s="14"/>
      <c r="G345" s="14"/>
      <c r="H345" s="14"/>
      <c r="I345" s="14"/>
      <c r="J345" s="43"/>
      <c r="K345" s="43"/>
      <c r="L345" s="69"/>
      <c r="M345" s="15"/>
    </row>
    <row r="346" spans="1:13" x14ac:dyDescent="0.3">
      <c r="A346" s="13"/>
      <c r="B346" s="59" t="s">
        <v>10</v>
      </c>
      <c r="C346" s="13"/>
      <c r="D346" s="13"/>
      <c r="E346" s="13"/>
      <c r="F346" s="13"/>
      <c r="G346" s="13"/>
      <c r="H346" s="13"/>
      <c r="I346" s="13"/>
      <c r="J346" s="2"/>
      <c r="K346" s="2"/>
      <c r="L346" s="67"/>
      <c r="M346" s="19"/>
    </row>
    <row r="347" spans="1:13" x14ac:dyDescent="0.3">
      <c r="A347" s="13" t="s">
        <v>19</v>
      </c>
      <c r="B347" s="59" t="s">
        <v>170</v>
      </c>
      <c r="C347" s="13"/>
      <c r="D347" s="13"/>
      <c r="E347" s="13"/>
      <c r="F347" s="13"/>
      <c r="G347" s="13"/>
      <c r="H347" s="13"/>
      <c r="I347" s="13"/>
      <c r="J347" s="2"/>
      <c r="K347" s="2"/>
      <c r="L347" s="67"/>
      <c r="M347" s="19"/>
    </row>
    <row r="348" spans="1:13" x14ac:dyDescent="0.3">
      <c r="A348" s="21" t="s">
        <v>19</v>
      </c>
      <c r="B348" s="60" t="s">
        <v>151</v>
      </c>
      <c r="C348" s="13"/>
      <c r="D348" s="13"/>
      <c r="E348" s="13"/>
      <c r="F348" s="13"/>
      <c r="G348" s="13"/>
      <c r="H348" s="13"/>
      <c r="I348" s="13"/>
      <c r="J348" s="2"/>
      <c r="K348" s="2"/>
      <c r="L348" s="67"/>
      <c r="M348" s="19"/>
    </row>
    <row r="349" spans="1:13" x14ac:dyDescent="0.3">
      <c r="A349" s="32"/>
      <c r="B349" s="59" t="s">
        <v>11</v>
      </c>
      <c r="C349" s="13"/>
      <c r="D349" s="13"/>
      <c r="E349" s="53"/>
      <c r="F349" s="53"/>
      <c r="G349" s="53"/>
      <c r="H349" s="53"/>
      <c r="I349" s="21"/>
      <c r="J349" s="2"/>
      <c r="K349" s="2"/>
      <c r="L349" s="67"/>
      <c r="M349" s="20"/>
    </row>
    <row r="350" spans="1:13" x14ac:dyDescent="0.3">
      <c r="A350" s="32" t="s">
        <v>19</v>
      </c>
      <c r="B350" s="30" t="s">
        <v>151</v>
      </c>
      <c r="C350" s="13"/>
      <c r="D350" s="13"/>
      <c r="E350" s="13"/>
      <c r="F350" s="13"/>
      <c r="G350" s="13"/>
      <c r="H350" s="13"/>
      <c r="I350" s="21"/>
      <c r="J350" s="2"/>
      <c r="K350" s="2"/>
      <c r="L350" s="67"/>
      <c r="M350" s="20"/>
    </row>
    <row r="351" spans="1:13" x14ac:dyDescent="0.3">
      <c r="A351" s="32"/>
      <c r="B351" s="30" t="s">
        <v>152</v>
      </c>
      <c r="C351" s="13"/>
      <c r="D351" s="13"/>
      <c r="E351" s="13"/>
      <c r="F351" s="13"/>
      <c r="G351" s="13"/>
      <c r="H351" s="13"/>
      <c r="I351" s="21"/>
      <c r="J351" s="2"/>
      <c r="K351" s="2"/>
      <c r="L351" s="67"/>
      <c r="M351" s="20"/>
    </row>
    <row r="352" spans="1:13" x14ac:dyDescent="0.3">
      <c r="A352" s="32" t="s">
        <v>19</v>
      </c>
      <c r="B352" s="30" t="s">
        <v>151</v>
      </c>
      <c r="C352" s="13"/>
      <c r="D352" s="13"/>
      <c r="E352" s="13"/>
      <c r="F352" s="13"/>
      <c r="G352" s="13"/>
      <c r="H352" s="13"/>
      <c r="I352" s="21"/>
      <c r="J352" s="2"/>
      <c r="K352" s="2"/>
      <c r="L352" s="67"/>
      <c r="M352" s="20"/>
    </row>
    <row r="353" spans="1:13" x14ac:dyDescent="0.3">
      <c r="A353" s="34" t="s">
        <v>100</v>
      </c>
      <c r="B353" s="61" t="s">
        <v>140</v>
      </c>
      <c r="C353" s="13"/>
      <c r="D353" s="13"/>
      <c r="E353" s="13"/>
      <c r="F353" s="13"/>
      <c r="G353" s="13"/>
      <c r="H353" s="13"/>
      <c r="I353" s="13"/>
      <c r="J353" s="13"/>
      <c r="K353" s="13"/>
      <c r="L353" s="75"/>
      <c r="M353" s="19"/>
    </row>
    <row r="354" spans="1:13" x14ac:dyDescent="0.3">
      <c r="A354" s="13"/>
      <c r="B354" s="59" t="s">
        <v>10</v>
      </c>
      <c r="C354" s="13"/>
      <c r="D354" s="13"/>
      <c r="E354" s="13"/>
      <c r="F354" s="13"/>
      <c r="G354" s="13"/>
      <c r="H354" s="13"/>
      <c r="I354" s="13"/>
      <c r="J354" s="13"/>
      <c r="K354" s="13"/>
      <c r="L354" s="75"/>
      <c r="M354" s="19"/>
    </row>
    <row r="355" spans="1:13" x14ac:dyDescent="0.3">
      <c r="A355" s="13" t="s">
        <v>19</v>
      </c>
      <c r="B355" s="59" t="s">
        <v>170</v>
      </c>
      <c r="C355" s="13"/>
      <c r="D355" s="13"/>
      <c r="E355" s="13"/>
      <c r="F355" s="13"/>
      <c r="G355" s="13"/>
      <c r="H355" s="13"/>
      <c r="I355" s="13"/>
      <c r="J355" s="13"/>
      <c r="K355" s="13"/>
      <c r="L355" s="75"/>
      <c r="M355" s="19"/>
    </row>
    <row r="356" spans="1:13" x14ac:dyDescent="0.3">
      <c r="A356" s="21" t="s">
        <v>19</v>
      </c>
      <c r="B356" s="60" t="s">
        <v>151</v>
      </c>
      <c r="C356" s="13"/>
      <c r="D356" s="13"/>
      <c r="E356" s="13"/>
      <c r="F356" s="13"/>
      <c r="G356" s="13"/>
      <c r="H356" s="13"/>
      <c r="I356" s="13"/>
      <c r="J356" s="5"/>
      <c r="K356" s="5"/>
      <c r="L356" s="68"/>
      <c r="M356" s="15"/>
    </row>
    <row r="357" spans="1:13" x14ac:dyDescent="0.3">
      <c r="A357" s="32"/>
      <c r="B357" s="59" t="s">
        <v>11</v>
      </c>
      <c r="C357" s="21"/>
      <c r="D357" s="21"/>
      <c r="E357" s="21"/>
      <c r="F357" s="21"/>
      <c r="G357" s="21"/>
      <c r="H357" s="21"/>
      <c r="I357" s="21"/>
      <c r="J357" s="21"/>
      <c r="K357" s="21"/>
      <c r="L357" s="72"/>
      <c r="M357" s="20"/>
    </row>
    <row r="358" spans="1:13" x14ac:dyDescent="0.3">
      <c r="A358" s="32" t="s">
        <v>19</v>
      </c>
      <c r="B358" s="30" t="s">
        <v>151</v>
      </c>
      <c r="C358" s="13"/>
      <c r="D358" s="13"/>
      <c r="E358" s="13"/>
      <c r="F358" s="13"/>
      <c r="G358" s="13"/>
      <c r="H358" s="13"/>
      <c r="I358" s="13"/>
      <c r="J358" s="5"/>
      <c r="K358" s="5"/>
      <c r="L358" s="68"/>
      <c r="M358" s="20"/>
    </row>
    <row r="359" spans="1:13" x14ac:dyDescent="0.3">
      <c r="A359" s="32"/>
      <c r="B359" s="30" t="s">
        <v>152</v>
      </c>
      <c r="C359" s="13"/>
      <c r="D359" s="13"/>
      <c r="E359" s="13"/>
      <c r="F359" s="13"/>
      <c r="G359" s="13"/>
      <c r="H359" s="13"/>
      <c r="I359" s="13"/>
      <c r="J359" s="5"/>
      <c r="K359" s="5"/>
      <c r="L359" s="68"/>
      <c r="M359" s="20"/>
    </row>
    <row r="360" spans="1:13" x14ac:dyDescent="0.3">
      <c r="A360" s="32" t="s">
        <v>19</v>
      </c>
      <c r="B360" s="30" t="s">
        <v>151</v>
      </c>
      <c r="C360" s="13"/>
      <c r="D360" s="13"/>
      <c r="E360" s="13"/>
      <c r="F360" s="13"/>
      <c r="G360" s="13"/>
      <c r="H360" s="13"/>
      <c r="I360" s="13"/>
      <c r="J360" s="5"/>
      <c r="K360" s="5"/>
      <c r="L360" s="68"/>
      <c r="M360" s="20"/>
    </row>
    <row r="361" spans="1:13" x14ac:dyDescent="0.3">
      <c r="A361" s="14" t="s">
        <v>115</v>
      </c>
      <c r="B361" s="61" t="s">
        <v>114</v>
      </c>
      <c r="C361" s="14"/>
      <c r="D361" s="14"/>
      <c r="E361" s="14"/>
      <c r="F361" s="14"/>
      <c r="G361" s="14"/>
      <c r="H361" s="14"/>
      <c r="I361" s="14"/>
      <c r="J361" s="43"/>
      <c r="K361" s="43"/>
      <c r="L361" s="69"/>
      <c r="M361" s="15"/>
    </row>
    <row r="362" spans="1:13" x14ac:dyDescent="0.3">
      <c r="A362" s="13"/>
      <c r="B362" s="59" t="s">
        <v>10</v>
      </c>
      <c r="C362" s="13"/>
      <c r="D362" s="13"/>
      <c r="E362" s="13"/>
      <c r="F362" s="13"/>
      <c r="G362" s="13"/>
      <c r="H362" s="13"/>
      <c r="I362" s="13"/>
      <c r="J362" s="2"/>
      <c r="K362" s="2"/>
      <c r="L362" s="67"/>
      <c r="M362" s="19"/>
    </row>
    <row r="363" spans="1:13" x14ac:dyDescent="0.3">
      <c r="A363" s="13" t="s">
        <v>19</v>
      </c>
      <c r="B363" s="59" t="s">
        <v>170</v>
      </c>
      <c r="C363" s="13"/>
      <c r="D363" s="13"/>
      <c r="E363" s="13"/>
      <c r="F363" s="13"/>
      <c r="G363" s="13"/>
      <c r="H363" s="13"/>
      <c r="I363" s="13"/>
      <c r="J363" s="2"/>
      <c r="K363" s="2"/>
      <c r="L363" s="67"/>
      <c r="M363" s="19"/>
    </row>
    <row r="364" spans="1:13" x14ac:dyDescent="0.3">
      <c r="A364" s="21" t="s">
        <v>19</v>
      </c>
      <c r="B364" s="60" t="s">
        <v>151</v>
      </c>
      <c r="C364" s="13"/>
      <c r="D364" s="13"/>
      <c r="E364" s="13"/>
      <c r="F364" s="13"/>
      <c r="G364" s="13"/>
      <c r="H364" s="13"/>
      <c r="I364" s="13"/>
      <c r="J364" s="2"/>
      <c r="K364" s="2"/>
      <c r="L364" s="67"/>
      <c r="M364" s="19"/>
    </row>
    <row r="365" spans="1:13" x14ac:dyDescent="0.3">
      <c r="A365" s="32"/>
      <c r="B365" s="59" t="s">
        <v>11</v>
      </c>
      <c r="C365" s="13"/>
      <c r="D365" s="13"/>
      <c r="E365" s="53"/>
      <c r="F365" s="53"/>
      <c r="G365" s="53"/>
      <c r="H365" s="53"/>
      <c r="I365" s="21"/>
      <c r="J365" s="2"/>
      <c r="K365" s="2"/>
      <c r="L365" s="67"/>
      <c r="M365" s="20"/>
    </row>
    <row r="366" spans="1:13" x14ac:dyDescent="0.3">
      <c r="A366" s="32" t="s">
        <v>19</v>
      </c>
      <c r="B366" s="30" t="s">
        <v>151</v>
      </c>
      <c r="C366" s="13"/>
      <c r="D366" s="13"/>
      <c r="E366" s="13"/>
      <c r="F366" s="13"/>
      <c r="G366" s="13"/>
      <c r="H366" s="13"/>
      <c r="I366" s="21"/>
      <c r="J366" s="2"/>
      <c r="K366" s="2"/>
      <c r="L366" s="67"/>
      <c r="M366" s="20"/>
    </row>
    <row r="367" spans="1:13" x14ac:dyDescent="0.3">
      <c r="A367" s="32"/>
      <c r="B367" s="30" t="s">
        <v>152</v>
      </c>
      <c r="C367" s="13"/>
      <c r="D367" s="13"/>
      <c r="E367" s="13"/>
      <c r="F367" s="13"/>
      <c r="G367" s="13"/>
      <c r="H367" s="13"/>
      <c r="I367" s="21"/>
      <c r="J367" s="2"/>
      <c r="K367" s="2"/>
      <c r="L367" s="67"/>
      <c r="M367" s="20"/>
    </row>
    <row r="368" spans="1:13" x14ac:dyDescent="0.3">
      <c r="A368" s="32" t="s">
        <v>19</v>
      </c>
      <c r="B368" s="30" t="s">
        <v>151</v>
      </c>
      <c r="C368" s="13"/>
      <c r="D368" s="13"/>
      <c r="E368" s="13"/>
      <c r="F368" s="13"/>
      <c r="G368" s="13"/>
      <c r="H368" s="13"/>
      <c r="I368" s="21"/>
      <c r="J368" s="2"/>
      <c r="K368" s="2"/>
      <c r="L368" s="67"/>
      <c r="M368" s="20"/>
    </row>
    <row r="369" spans="1:13" ht="24" x14ac:dyDescent="0.3">
      <c r="A369" s="14" t="s">
        <v>115</v>
      </c>
      <c r="B369" s="61" t="s">
        <v>116</v>
      </c>
      <c r="C369" s="14"/>
      <c r="D369" s="14"/>
      <c r="E369" s="14"/>
      <c r="F369" s="14"/>
      <c r="G369" s="14"/>
      <c r="H369" s="14"/>
      <c r="I369" s="14"/>
      <c r="J369" s="5"/>
      <c r="K369" s="5"/>
      <c r="L369" s="68"/>
      <c r="M369" s="15"/>
    </row>
    <row r="370" spans="1:13" x14ac:dyDescent="0.3">
      <c r="A370" s="13"/>
      <c r="B370" s="59" t="s">
        <v>10</v>
      </c>
      <c r="C370" s="13"/>
      <c r="D370" s="13"/>
      <c r="E370" s="13"/>
      <c r="F370" s="13"/>
      <c r="G370" s="13"/>
      <c r="H370" s="13"/>
      <c r="I370" s="13"/>
      <c r="J370" s="2"/>
      <c r="K370" s="2"/>
      <c r="L370" s="67"/>
      <c r="M370" s="19"/>
    </row>
    <row r="371" spans="1:13" x14ac:dyDescent="0.3">
      <c r="A371" s="13" t="s">
        <v>19</v>
      </c>
      <c r="B371" s="59" t="s">
        <v>170</v>
      </c>
      <c r="C371" s="13"/>
      <c r="D371" s="13"/>
      <c r="E371" s="13"/>
      <c r="F371" s="13"/>
      <c r="G371" s="13"/>
      <c r="H371" s="13"/>
      <c r="I371" s="13"/>
      <c r="J371" s="2"/>
      <c r="K371" s="2"/>
      <c r="L371" s="67"/>
      <c r="M371" s="19"/>
    </row>
    <row r="372" spans="1:13" x14ac:dyDescent="0.3">
      <c r="A372" s="21" t="s">
        <v>19</v>
      </c>
      <c r="B372" s="60" t="s">
        <v>151</v>
      </c>
      <c r="C372" s="13"/>
      <c r="D372" s="13"/>
      <c r="E372" s="13"/>
      <c r="F372" s="13"/>
      <c r="G372" s="13"/>
      <c r="H372" s="13"/>
      <c r="I372" s="13"/>
      <c r="J372" s="2"/>
      <c r="K372" s="2"/>
      <c r="L372" s="67"/>
      <c r="M372" s="19"/>
    </row>
    <row r="373" spans="1:13" x14ac:dyDescent="0.3">
      <c r="A373" s="32"/>
      <c r="B373" s="59" t="s">
        <v>11</v>
      </c>
      <c r="C373" s="13"/>
      <c r="D373" s="13"/>
      <c r="E373" s="53"/>
      <c r="F373" s="53"/>
      <c r="G373" s="53"/>
      <c r="H373" s="53"/>
      <c r="I373" s="21"/>
      <c r="J373" s="2"/>
      <c r="K373" s="2"/>
      <c r="L373" s="67"/>
      <c r="M373" s="20"/>
    </row>
    <row r="374" spans="1:13" x14ac:dyDescent="0.3">
      <c r="A374" s="32" t="s">
        <v>19</v>
      </c>
      <c r="B374" s="30" t="s">
        <v>151</v>
      </c>
      <c r="C374" s="13"/>
      <c r="D374" s="13"/>
      <c r="E374" s="13"/>
      <c r="F374" s="13"/>
      <c r="G374" s="13"/>
      <c r="H374" s="13"/>
      <c r="I374" s="21"/>
      <c r="J374" s="2"/>
      <c r="K374" s="2"/>
      <c r="L374" s="67"/>
      <c r="M374" s="20"/>
    </row>
    <row r="375" spans="1:13" x14ac:dyDescent="0.3">
      <c r="A375" s="32"/>
      <c r="B375" s="30" t="s">
        <v>152</v>
      </c>
      <c r="C375" s="13"/>
      <c r="D375" s="13"/>
      <c r="E375" s="13"/>
      <c r="F375" s="13"/>
      <c r="G375" s="13"/>
      <c r="H375" s="13"/>
      <c r="I375" s="21"/>
      <c r="J375" s="2"/>
      <c r="K375" s="2"/>
      <c r="L375" s="67"/>
      <c r="M375" s="20"/>
    </row>
    <row r="376" spans="1:13" x14ac:dyDescent="0.3">
      <c r="A376" s="32" t="s">
        <v>19</v>
      </c>
      <c r="B376" s="30" t="s">
        <v>151</v>
      </c>
      <c r="C376" s="13"/>
      <c r="D376" s="13"/>
      <c r="E376" s="13"/>
      <c r="F376" s="13"/>
      <c r="G376" s="13"/>
      <c r="H376" s="13"/>
      <c r="I376" s="21"/>
      <c r="J376" s="2"/>
      <c r="K376" s="2"/>
      <c r="L376" s="67"/>
      <c r="M376" s="20"/>
    </row>
    <row r="377" spans="1:13" ht="61.2" customHeight="1" x14ac:dyDescent="0.3">
      <c r="A377" s="12">
        <v>3</v>
      </c>
      <c r="B377" s="63" t="s">
        <v>101</v>
      </c>
      <c r="C377" s="12"/>
      <c r="D377" s="12"/>
      <c r="E377" s="12"/>
      <c r="F377" s="12"/>
      <c r="G377" s="12"/>
      <c r="H377" s="12"/>
      <c r="I377" s="12"/>
      <c r="J377" s="43"/>
      <c r="K377" s="43"/>
      <c r="L377" s="69"/>
      <c r="M377" s="18"/>
    </row>
    <row r="378" spans="1:13" x14ac:dyDescent="0.3">
      <c r="A378" s="13"/>
      <c r="B378" s="59" t="s">
        <v>10</v>
      </c>
      <c r="C378" s="13"/>
      <c r="D378" s="13"/>
      <c r="E378" s="13"/>
      <c r="F378" s="13"/>
      <c r="G378" s="13"/>
      <c r="H378" s="13"/>
      <c r="I378" s="13"/>
      <c r="J378" s="45"/>
      <c r="K378" s="45"/>
      <c r="L378" s="73"/>
      <c r="M378" s="19"/>
    </row>
    <row r="379" spans="1:13" x14ac:dyDescent="0.3">
      <c r="A379" s="13" t="s">
        <v>19</v>
      </c>
      <c r="B379" s="59" t="s">
        <v>170</v>
      </c>
      <c r="C379" s="13"/>
      <c r="D379" s="13"/>
      <c r="E379" s="13"/>
      <c r="F379" s="13"/>
      <c r="G379" s="13"/>
      <c r="H379" s="13"/>
      <c r="I379" s="13"/>
      <c r="J379" s="45"/>
      <c r="K379" s="45"/>
      <c r="L379" s="73"/>
      <c r="M379" s="19"/>
    </row>
    <row r="380" spans="1:13" x14ac:dyDescent="0.3">
      <c r="A380" s="21" t="s">
        <v>19</v>
      </c>
      <c r="B380" s="60" t="s">
        <v>151</v>
      </c>
      <c r="C380" s="21"/>
      <c r="D380" s="21"/>
      <c r="E380" s="21"/>
      <c r="F380" s="21"/>
      <c r="G380" s="21"/>
      <c r="H380" s="21"/>
      <c r="I380" s="21"/>
      <c r="J380" s="2"/>
      <c r="K380" s="2"/>
      <c r="L380" s="67"/>
      <c r="M380" s="20"/>
    </row>
    <row r="381" spans="1:13" x14ac:dyDescent="0.3">
      <c r="A381" s="32"/>
      <c r="B381" s="59" t="s">
        <v>11</v>
      </c>
      <c r="C381" s="13"/>
      <c r="D381" s="13"/>
      <c r="E381" s="13"/>
      <c r="F381" s="13"/>
      <c r="G381" s="13"/>
      <c r="H381" s="13"/>
      <c r="I381" s="13"/>
      <c r="J381" s="2"/>
      <c r="K381" s="2"/>
      <c r="L381" s="67"/>
      <c r="M381" s="19"/>
    </row>
    <row r="382" spans="1:13" x14ac:dyDescent="0.3">
      <c r="A382" s="32" t="s">
        <v>19</v>
      </c>
      <c r="B382" s="30" t="s">
        <v>151</v>
      </c>
      <c r="C382" s="13"/>
      <c r="D382" s="13"/>
      <c r="E382" s="13"/>
      <c r="F382" s="13"/>
      <c r="G382" s="13"/>
      <c r="H382" s="13"/>
      <c r="I382" s="13"/>
      <c r="J382" s="2"/>
      <c r="K382" s="2"/>
      <c r="L382" s="67"/>
      <c r="M382" s="19"/>
    </row>
    <row r="383" spans="1:13" x14ac:dyDescent="0.3">
      <c r="A383" s="32"/>
      <c r="B383" s="30" t="s">
        <v>152</v>
      </c>
      <c r="C383" s="13"/>
      <c r="D383" s="13"/>
      <c r="E383" s="13"/>
      <c r="F383" s="13"/>
      <c r="G383" s="13"/>
      <c r="H383" s="13"/>
      <c r="I383" s="13"/>
      <c r="J383" s="2"/>
      <c r="K383" s="2"/>
      <c r="L383" s="67"/>
      <c r="M383" s="19"/>
    </row>
    <row r="384" spans="1:13" x14ac:dyDescent="0.3">
      <c r="A384" s="32" t="s">
        <v>19</v>
      </c>
      <c r="B384" s="30" t="s">
        <v>151</v>
      </c>
      <c r="C384" s="13"/>
      <c r="D384" s="13"/>
      <c r="E384" s="13"/>
      <c r="F384" s="13"/>
      <c r="G384" s="13"/>
      <c r="H384" s="13"/>
      <c r="I384" s="13"/>
      <c r="J384" s="2"/>
      <c r="K384" s="2"/>
      <c r="L384" s="67"/>
      <c r="M384" s="19"/>
    </row>
    <row r="385" spans="1:13" ht="24" x14ac:dyDescent="0.3">
      <c r="A385" s="13" t="s">
        <v>23</v>
      </c>
      <c r="B385" s="59" t="s">
        <v>110</v>
      </c>
      <c r="C385" s="13"/>
      <c r="D385" s="13"/>
      <c r="E385" s="13"/>
      <c r="F385" s="13"/>
      <c r="G385" s="13"/>
      <c r="H385" s="13"/>
      <c r="I385" s="13"/>
      <c r="J385" s="5"/>
      <c r="K385" s="5"/>
      <c r="L385" s="68"/>
      <c r="M385" s="19"/>
    </row>
    <row r="386" spans="1:13" x14ac:dyDescent="0.3">
      <c r="A386" s="13"/>
      <c r="B386" s="59" t="s">
        <v>10</v>
      </c>
      <c r="C386" s="13"/>
      <c r="D386" s="13"/>
      <c r="E386" s="13"/>
      <c r="F386" s="13"/>
      <c r="G386" s="13"/>
      <c r="H386" s="13"/>
      <c r="I386" s="13"/>
      <c r="J386" s="5"/>
      <c r="K386" s="5"/>
      <c r="L386" s="68"/>
      <c r="M386" s="19"/>
    </row>
    <row r="387" spans="1:13" x14ac:dyDescent="0.3">
      <c r="A387" s="13" t="s">
        <v>19</v>
      </c>
      <c r="B387" s="59" t="s">
        <v>170</v>
      </c>
      <c r="C387" s="13"/>
      <c r="D387" s="13"/>
      <c r="E387" s="13"/>
      <c r="F387" s="13"/>
      <c r="G387" s="13"/>
      <c r="H387" s="13"/>
      <c r="I387" s="13"/>
      <c r="J387" s="5"/>
      <c r="K387" s="5"/>
      <c r="L387" s="68"/>
      <c r="M387" s="19"/>
    </row>
    <row r="388" spans="1:13" x14ac:dyDescent="0.3">
      <c r="A388" s="21" t="s">
        <v>19</v>
      </c>
      <c r="B388" s="60" t="s">
        <v>151</v>
      </c>
      <c r="C388" s="13"/>
      <c r="D388" s="12"/>
      <c r="E388" s="53"/>
      <c r="F388" s="53"/>
      <c r="G388" s="53"/>
      <c r="H388" s="53"/>
      <c r="I388" s="14"/>
      <c r="J388" s="5"/>
      <c r="K388" s="5"/>
      <c r="L388" s="68"/>
      <c r="M388" s="15"/>
    </row>
    <row r="389" spans="1:13" x14ac:dyDescent="0.3">
      <c r="A389" s="32"/>
      <c r="B389" s="59" t="s">
        <v>11</v>
      </c>
      <c r="C389" s="13"/>
      <c r="D389" s="13"/>
      <c r="E389" s="13"/>
      <c r="F389" s="13"/>
      <c r="G389" s="13"/>
      <c r="H389" s="13"/>
      <c r="I389" s="14"/>
      <c r="J389" s="5"/>
      <c r="K389" s="5"/>
      <c r="L389" s="68"/>
      <c r="M389" s="15"/>
    </row>
    <row r="390" spans="1:13" x14ac:dyDescent="0.3">
      <c r="A390" s="32" t="s">
        <v>19</v>
      </c>
      <c r="B390" s="30" t="s">
        <v>151</v>
      </c>
      <c r="C390" s="13"/>
      <c r="D390" s="13"/>
      <c r="E390" s="13"/>
      <c r="F390" s="13"/>
      <c r="G390" s="13"/>
      <c r="H390" s="13"/>
      <c r="I390" s="14"/>
      <c r="J390" s="5"/>
      <c r="K390" s="5"/>
      <c r="L390" s="68"/>
      <c r="M390" s="15"/>
    </row>
    <row r="391" spans="1:13" x14ac:dyDescent="0.3">
      <c r="A391" s="32"/>
      <c r="B391" s="30" t="s">
        <v>152</v>
      </c>
      <c r="C391" s="13"/>
      <c r="D391" s="13"/>
      <c r="E391" s="13"/>
      <c r="F391" s="13"/>
      <c r="G391" s="13"/>
      <c r="H391" s="13"/>
      <c r="I391" s="14"/>
      <c r="J391" s="5"/>
      <c r="K391" s="5"/>
      <c r="L391" s="68"/>
      <c r="M391" s="15"/>
    </row>
    <row r="392" spans="1:13" x14ac:dyDescent="0.3">
      <c r="A392" s="32" t="s">
        <v>19</v>
      </c>
      <c r="B392" s="30" t="s">
        <v>151</v>
      </c>
      <c r="C392" s="14"/>
      <c r="D392" s="14"/>
      <c r="E392" s="14"/>
      <c r="F392" s="14"/>
      <c r="G392" s="14"/>
      <c r="H392" s="14"/>
      <c r="I392" s="14"/>
      <c r="J392" s="5"/>
      <c r="K392" s="5"/>
      <c r="L392" s="68"/>
      <c r="M392" s="15"/>
    </row>
    <row r="393" spans="1:13" ht="37.950000000000003" customHeight="1" x14ac:dyDescent="0.3">
      <c r="A393" s="14" t="s">
        <v>25</v>
      </c>
      <c r="B393" s="61" t="s">
        <v>128</v>
      </c>
      <c r="C393" s="14"/>
      <c r="D393" s="14"/>
      <c r="E393" s="14"/>
      <c r="F393" s="14"/>
      <c r="G393" s="14"/>
      <c r="H393" s="14"/>
      <c r="I393" s="14"/>
      <c r="J393" s="5"/>
      <c r="K393" s="5"/>
      <c r="L393" s="68"/>
      <c r="M393" s="15"/>
    </row>
    <row r="394" spans="1:13" x14ac:dyDescent="0.3">
      <c r="A394" s="13"/>
      <c r="B394" s="59" t="s">
        <v>10</v>
      </c>
      <c r="C394" s="13"/>
      <c r="D394" s="13"/>
      <c r="E394" s="13"/>
      <c r="F394" s="13"/>
      <c r="G394" s="13"/>
      <c r="H394" s="13"/>
      <c r="I394" s="13"/>
      <c r="J394" s="2"/>
      <c r="K394" s="2"/>
      <c r="L394" s="67"/>
      <c r="M394" s="19"/>
    </row>
    <row r="395" spans="1:13" x14ac:dyDescent="0.3">
      <c r="A395" s="13" t="s">
        <v>19</v>
      </c>
      <c r="B395" s="59" t="s">
        <v>170</v>
      </c>
      <c r="C395" s="13"/>
      <c r="D395" s="13"/>
      <c r="E395" s="13"/>
      <c r="F395" s="13"/>
      <c r="G395" s="13"/>
      <c r="H395" s="13"/>
      <c r="I395" s="13"/>
      <c r="J395" s="2"/>
      <c r="K395" s="2"/>
      <c r="L395" s="67"/>
      <c r="M395" s="19"/>
    </row>
    <row r="396" spans="1:13" x14ac:dyDescent="0.3">
      <c r="A396" s="21" t="s">
        <v>19</v>
      </c>
      <c r="B396" s="60" t="s">
        <v>151</v>
      </c>
      <c r="C396" s="13"/>
      <c r="D396" s="13"/>
      <c r="E396" s="13"/>
      <c r="F396" s="13"/>
      <c r="G396" s="13"/>
      <c r="H396" s="13"/>
      <c r="I396" s="13"/>
      <c r="J396" s="2"/>
      <c r="K396" s="2"/>
      <c r="L396" s="67"/>
      <c r="M396" s="19"/>
    </row>
    <row r="397" spans="1:13" x14ac:dyDescent="0.3">
      <c r="A397" s="32"/>
      <c r="B397" s="59" t="s">
        <v>11</v>
      </c>
      <c r="C397" s="13"/>
      <c r="D397" s="13"/>
      <c r="E397" s="53"/>
      <c r="F397" s="53"/>
      <c r="G397" s="53"/>
      <c r="H397" s="53"/>
      <c r="I397" s="21"/>
      <c r="J397" s="2"/>
      <c r="K397" s="2"/>
      <c r="L397" s="67"/>
      <c r="M397" s="20"/>
    </row>
    <row r="398" spans="1:13" x14ac:dyDescent="0.3">
      <c r="A398" s="32" t="s">
        <v>19</v>
      </c>
      <c r="B398" s="30" t="s">
        <v>151</v>
      </c>
      <c r="C398" s="13"/>
      <c r="D398" s="13"/>
      <c r="E398" s="13"/>
      <c r="F398" s="13"/>
      <c r="G398" s="13"/>
      <c r="H398" s="13"/>
      <c r="I398" s="21"/>
      <c r="J398" s="2"/>
      <c r="K398" s="2"/>
      <c r="L398" s="67"/>
      <c r="M398" s="20"/>
    </row>
    <row r="399" spans="1:13" x14ac:dyDescent="0.3">
      <c r="A399" s="32"/>
      <c r="B399" s="30" t="s">
        <v>152</v>
      </c>
      <c r="C399" s="13"/>
      <c r="D399" s="13"/>
      <c r="E399" s="13"/>
      <c r="F399" s="13"/>
      <c r="G399" s="13"/>
      <c r="H399" s="13"/>
      <c r="I399" s="21"/>
      <c r="J399" s="2"/>
      <c r="K399" s="2"/>
      <c r="L399" s="67"/>
      <c r="M399" s="20"/>
    </row>
    <row r="400" spans="1:13" x14ac:dyDescent="0.3">
      <c r="A400" s="32" t="s">
        <v>19</v>
      </c>
      <c r="B400" s="30" t="s">
        <v>151</v>
      </c>
      <c r="C400" s="13"/>
      <c r="D400" s="13"/>
      <c r="E400" s="13"/>
      <c r="F400" s="13"/>
      <c r="G400" s="13"/>
      <c r="H400" s="13"/>
      <c r="I400" s="21"/>
      <c r="J400" s="2"/>
      <c r="K400" s="2"/>
      <c r="L400" s="67"/>
      <c r="M400" s="20"/>
    </row>
    <row r="401" spans="1:13" ht="51.6" customHeight="1" x14ac:dyDescent="0.3">
      <c r="A401" s="14" t="s">
        <v>129</v>
      </c>
      <c r="B401" s="64" t="s">
        <v>111</v>
      </c>
      <c r="C401" s="14"/>
      <c r="D401" s="14"/>
      <c r="E401" s="14"/>
      <c r="F401" s="14"/>
      <c r="G401" s="14"/>
      <c r="H401" s="14"/>
      <c r="I401" s="14"/>
      <c r="J401" s="5"/>
      <c r="K401" s="5"/>
      <c r="L401" s="68"/>
      <c r="M401" s="15"/>
    </row>
    <row r="402" spans="1:13" x14ac:dyDescent="0.3">
      <c r="A402" s="13"/>
      <c r="B402" s="59" t="s">
        <v>10</v>
      </c>
      <c r="C402" s="13"/>
      <c r="D402" s="13"/>
      <c r="E402" s="13"/>
      <c r="F402" s="13"/>
      <c r="G402" s="13"/>
      <c r="H402" s="13"/>
      <c r="I402" s="13"/>
      <c r="J402" s="2"/>
      <c r="K402" s="2"/>
      <c r="L402" s="67"/>
      <c r="M402" s="19"/>
    </row>
    <row r="403" spans="1:13" x14ac:dyDescent="0.3">
      <c r="A403" s="13" t="s">
        <v>19</v>
      </c>
      <c r="B403" s="59" t="s">
        <v>170</v>
      </c>
      <c r="C403" s="13"/>
      <c r="D403" s="13"/>
      <c r="E403" s="13"/>
      <c r="F403" s="13"/>
      <c r="G403" s="13"/>
      <c r="H403" s="13"/>
      <c r="I403" s="13"/>
      <c r="J403" s="2"/>
      <c r="K403" s="2"/>
      <c r="L403" s="67"/>
      <c r="M403" s="19"/>
    </row>
    <row r="404" spans="1:13" x14ac:dyDescent="0.3">
      <c r="A404" s="21" t="s">
        <v>19</v>
      </c>
      <c r="B404" s="60" t="s">
        <v>151</v>
      </c>
      <c r="C404" s="21"/>
      <c r="D404" s="21"/>
      <c r="E404" s="21"/>
      <c r="F404" s="21"/>
      <c r="G404" s="21"/>
      <c r="H404" s="21"/>
      <c r="I404" s="21"/>
      <c r="J404" s="2"/>
      <c r="K404" s="2"/>
      <c r="L404" s="67"/>
      <c r="M404" s="20"/>
    </row>
    <row r="405" spans="1:13" x14ac:dyDescent="0.3">
      <c r="A405" s="32"/>
      <c r="B405" s="59" t="s">
        <v>11</v>
      </c>
      <c r="C405" s="13"/>
      <c r="D405" s="13"/>
      <c r="E405" s="53"/>
      <c r="F405" s="53"/>
      <c r="G405" s="53"/>
      <c r="H405" s="53"/>
      <c r="I405" s="13"/>
      <c r="J405" s="2"/>
      <c r="K405" s="2"/>
      <c r="L405" s="67"/>
      <c r="M405" s="20"/>
    </row>
    <row r="406" spans="1:13" x14ac:dyDescent="0.3">
      <c r="A406" s="32" t="s">
        <v>19</v>
      </c>
      <c r="B406" s="30" t="s">
        <v>151</v>
      </c>
      <c r="C406" s="13"/>
      <c r="D406" s="13"/>
      <c r="E406" s="13"/>
      <c r="F406" s="13"/>
      <c r="G406" s="13"/>
      <c r="H406" s="13"/>
      <c r="I406" s="13"/>
      <c r="J406" s="2"/>
      <c r="K406" s="2"/>
      <c r="L406" s="67"/>
      <c r="M406" s="20"/>
    </row>
    <row r="407" spans="1:13" x14ac:dyDescent="0.3">
      <c r="A407" s="32"/>
      <c r="B407" s="30" t="s">
        <v>152</v>
      </c>
      <c r="C407" s="13"/>
      <c r="D407" s="13"/>
      <c r="E407" s="13"/>
      <c r="F407" s="13"/>
      <c r="G407" s="13"/>
      <c r="H407" s="13"/>
      <c r="I407" s="13"/>
      <c r="J407" s="2"/>
      <c r="K407" s="2"/>
      <c r="L407" s="67"/>
      <c r="M407" s="20"/>
    </row>
    <row r="408" spans="1:13" x14ac:dyDescent="0.3">
      <c r="A408" s="32" t="s">
        <v>19</v>
      </c>
      <c r="B408" s="30" t="s">
        <v>151</v>
      </c>
      <c r="C408" s="13"/>
      <c r="D408" s="13"/>
      <c r="E408" s="13"/>
      <c r="F408" s="13"/>
      <c r="G408" s="13"/>
      <c r="H408" s="13"/>
      <c r="I408" s="13"/>
      <c r="J408" s="2"/>
      <c r="K408" s="2"/>
      <c r="L408" s="67"/>
      <c r="M408" s="20"/>
    </row>
    <row r="409" spans="1:13" x14ac:dyDescent="0.3">
      <c r="A409" s="34" t="s">
        <v>117</v>
      </c>
      <c r="B409" s="61" t="s">
        <v>114</v>
      </c>
      <c r="C409" s="14"/>
      <c r="D409" s="14"/>
      <c r="E409" s="14"/>
      <c r="F409" s="14"/>
      <c r="G409" s="14"/>
      <c r="H409" s="14"/>
      <c r="I409" s="14"/>
      <c r="J409" s="43"/>
      <c r="K409" s="43"/>
      <c r="L409" s="69"/>
      <c r="M409" s="15"/>
    </row>
    <row r="410" spans="1:13" x14ac:dyDescent="0.3">
      <c r="A410" s="13"/>
      <c r="B410" s="59" t="s">
        <v>10</v>
      </c>
      <c r="C410" s="13"/>
      <c r="D410" s="13"/>
      <c r="E410" s="13"/>
      <c r="F410" s="13"/>
      <c r="G410" s="13"/>
      <c r="H410" s="13"/>
      <c r="I410" s="13"/>
      <c r="J410" s="13"/>
      <c r="K410" s="13"/>
      <c r="L410" s="75"/>
      <c r="M410" s="19"/>
    </row>
    <row r="411" spans="1:13" x14ac:dyDescent="0.3">
      <c r="A411" s="13" t="s">
        <v>19</v>
      </c>
      <c r="B411" s="59" t="s">
        <v>170</v>
      </c>
      <c r="C411" s="13"/>
      <c r="D411" s="13"/>
      <c r="E411" s="13"/>
      <c r="F411" s="13"/>
      <c r="G411" s="13"/>
      <c r="H411" s="13"/>
      <c r="I411" s="13"/>
      <c r="J411" s="13"/>
      <c r="K411" s="13"/>
      <c r="L411" s="75"/>
      <c r="M411" s="19"/>
    </row>
    <row r="412" spans="1:13" x14ac:dyDescent="0.3">
      <c r="A412" s="32" t="s">
        <v>19</v>
      </c>
      <c r="B412" s="60" t="s">
        <v>151</v>
      </c>
      <c r="C412" s="21"/>
      <c r="D412" s="21"/>
      <c r="E412" s="21"/>
      <c r="F412" s="21"/>
      <c r="G412" s="21"/>
      <c r="H412" s="21"/>
      <c r="I412" s="21"/>
      <c r="J412" s="21"/>
      <c r="K412" s="21"/>
      <c r="L412" s="72"/>
      <c r="M412" s="20"/>
    </row>
    <row r="413" spans="1:13" x14ac:dyDescent="0.3">
      <c r="A413" s="32"/>
      <c r="B413" s="59" t="s">
        <v>11</v>
      </c>
      <c r="C413" s="13"/>
      <c r="D413" s="13"/>
      <c r="E413" s="13"/>
      <c r="F413" s="13"/>
      <c r="G413" s="13"/>
      <c r="H413" s="13"/>
      <c r="I413" s="13"/>
      <c r="J413" s="5"/>
      <c r="K413" s="5"/>
      <c r="L413" s="68"/>
      <c r="M413" s="20"/>
    </row>
    <row r="414" spans="1:13" x14ac:dyDescent="0.3">
      <c r="A414" s="32" t="s">
        <v>19</v>
      </c>
      <c r="B414" s="59" t="s">
        <v>151</v>
      </c>
      <c r="C414" s="13"/>
      <c r="D414" s="13"/>
      <c r="E414" s="13"/>
      <c r="F414" s="13"/>
      <c r="G414" s="13"/>
      <c r="H414" s="13"/>
      <c r="I414" s="13"/>
      <c r="J414" s="5"/>
      <c r="K414" s="5"/>
      <c r="L414" s="68"/>
      <c r="M414" s="20"/>
    </row>
    <row r="415" spans="1:13" x14ac:dyDescent="0.3">
      <c r="A415" s="32"/>
      <c r="B415" s="59" t="s">
        <v>152</v>
      </c>
      <c r="C415" s="13"/>
      <c r="D415" s="13"/>
      <c r="E415" s="13"/>
      <c r="F415" s="13"/>
      <c r="G415" s="13"/>
      <c r="H415" s="13"/>
      <c r="I415" s="13"/>
      <c r="J415" s="5"/>
      <c r="K415" s="5"/>
      <c r="L415" s="68"/>
      <c r="M415" s="20"/>
    </row>
    <row r="416" spans="1:13" x14ac:dyDescent="0.3">
      <c r="A416" s="32" t="s">
        <v>19</v>
      </c>
      <c r="B416" s="59" t="s">
        <v>151</v>
      </c>
      <c r="C416" s="13"/>
      <c r="D416" s="13"/>
      <c r="E416" s="13"/>
      <c r="F416" s="13"/>
      <c r="G416" s="13"/>
      <c r="H416" s="13"/>
      <c r="I416" s="13"/>
      <c r="J416" s="5"/>
      <c r="K416" s="5"/>
      <c r="L416" s="68"/>
      <c r="M416" s="20"/>
    </row>
    <row r="417" spans="1:13" x14ac:dyDescent="0.3">
      <c r="A417" s="14" t="s">
        <v>144</v>
      </c>
      <c r="B417" s="61" t="s">
        <v>118</v>
      </c>
      <c r="C417" s="14"/>
      <c r="D417" s="14"/>
      <c r="E417" s="14"/>
      <c r="F417" s="14"/>
      <c r="G417" s="14"/>
      <c r="H417" s="14"/>
      <c r="I417" s="14"/>
      <c r="J417" s="43"/>
      <c r="K417" s="43"/>
      <c r="L417" s="69"/>
      <c r="M417" s="15"/>
    </row>
    <row r="418" spans="1:13" x14ac:dyDescent="0.3">
      <c r="A418" s="13"/>
      <c r="B418" s="59" t="s">
        <v>10</v>
      </c>
      <c r="C418" s="13"/>
      <c r="D418" s="13"/>
      <c r="E418" s="13"/>
      <c r="F418" s="13"/>
      <c r="G418" s="13"/>
      <c r="H418" s="13"/>
      <c r="I418" s="13"/>
      <c r="J418" s="2"/>
      <c r="K418" s="2"/>
      <c r="L418" s="67"/>
      <c r="M418" s="19"/>
    </row>
    <row r="419" spans="1:13" x14ac:dyDescent="0.3">
      <c r="A419" s="13" t="s">
        <v>19</v>
      </c>
      <c r="B419" s="59" t="s">
        <v>170</v>
      </c>
      <c r="C419" s="13"/>
      <c r="D419" s="13"/>
      <c r="E419" s="13"/>
      <c r="F419" s="13"/>
      <c r="G419" s="13"/>
      <c r="H419" s="13"/>
      <c r="I419" s="13"/>
      <c r="J419" s="2"/>
      <c r="K419" s="2"/>
      <c r="L419" s="67"/>
      <c r="M419" s="19"/>
    </row>
    <row r="420" spans="1:13" x14ac:dyDescent="0.3">
      <c r="A420" s="21" t="s">
        <v>19</v>
      </c>
      <c r="B420" s="60" t="s">
        <v>151</v>
      </c>
      <c r="C420" s="21"/>
      <c r="D420" s="21"/>
      <c r="E420" s="21"/>
      <c r="F420" s="21"/>
      <c r="G420" s="21"/>
      <c r="H420" s="21"/>
      <c r="I420" s="21"/>
      <c r="J420" s="2"/>
      <c r="K420" s="2"/>
      <c r="L420" s="67"/>
      <c r="M420" s="20"/>
    </row>
    <row r="421" spans="1:13" x14ac:dyDescent="0.3">
      <c r="A421" s="32"/>
      <c r="B421" s="59" t="s">
        <v>11</v>
      </c>
      <c r="C421" s="13"/>
      <c r="D421" s="13"/>
      <c r="E421" s="53"/>
      <c r="F421" s="53"/>
      <c r="G421" s="53"/>
      <c r="H421" s="53"/>
      <c r="I421" s="21"/>
      <c r="J421" s="2"/>
      <c r="K421" s="2"/>
      <c r="L421" s="67"/>
      <c r="M421" s="20"/>
    </row>
    <row r="422" spans="1:13" x14ac:dyDescent="0.3">
      <c r="A422" s="32" t="s">
        <v>19</v>
      </c>
      <c r="B422" s="30" t="s">
        <v>151</v>
      </c>
      <c r="C422" s="13"/>
      <c r="D422" s="13"/>
      <c r="E422" s="13"/>
      <c r="F422" s="13"/>
      <c r="G422" s="13"/>
      <c r="H422" s="13"/>
      <c r="I422" s="21"/>
      <c r="J422" s="2"/>
      <c r="K422" s="2"/>
      <c r="L422" s="67"/>
      <c r="M422" s="20"/>
    </row>
    <row r="423" spans="1:13" x14ac:dyDescent="0.3">
      <c r="A423" s="32"/>
      <c r="B423" s="30" t="s">
        <v>152</v>
      </c>
      <c r="C423" s="13"/>
      <c r="D423" s="13"/>
      <c r="E423" s="13"/>
      <c r="F423" s="13"/>
      <c r="G423" s="13"/>
      <c r="H423" s="13"/>
      <c r="I423" s="21"/>
      <c r="J423" s="2"/>
      <c r="K423" s="2"/>
      <c r="L423" s="67"/>
      <c r="M423" s="20"/>
    </row>
    <row r="424" spans="1:13" x14ac:dyDescent="0.3">
      <c r="A424" s="32" t="s">
        <v>19</v>
      </c>
      <c r="B424" s="30" t="s">
        <v>151</v>
      </c>
      <c r="C424" s="13"/>
      <c r="D424" s="13"/>
      <c r="E424" s="13"/>
      <c r="F424" s="13"/>
      <c r="G424" s="13"/>
      <c r="H424" s="13"/>
      <c r="I424" s="21"/>
      <c r="J424" s="2"/>
      <c r="K424" s="2"/>
      <c r="L424" s="67"/>
      <c r="M424" s="20"/>
    </row>
    <row r="425" spans="1:13" ht="22.8" x14ac:dyDescent="0.3">
      <c r="A425" s="12">
        <v>4</v>
      </c>
      <c r="B425" s="58" t="s">
        <v>119</v>
      </c>
      <c r="C425" s="12"/>
      <c r="D425" s="12"/>
      <c r="E425" s="12"/>
      <c r="F425" s="12"/>
      <c r="G425" s="12"/>
      <c r="H425" s="12"/>
      <c r="I425" s="12"/>
      <c r="J425" s="5"/>
      <c r="K425" s="5"/>
      <c r="L425" s="68"/>
      <c r="M425" s="18"/>
    </row>
    <row r="426" spans="1:13" x14ac:dyDescent="0.3">
      <c r="A426" s="13"/>
      <c r="B426" s="59" t="s">
        <v>10</v>
      </c>
      <c r="C426" s="12"/>
      <c r="D426" s="12"/>
      <c r="E426" s="12"/>
      <c r="F426" s="12"/>
      <c r="G426" s="12"/>
      <c r="H426" s="12"/>
      <c r="I426" s="12"/>
      <c r="J426" s="5"/>
      <c r="K426" s="5"/>
      <c r="L426" s="68"/>
      <c r="M426" s="18"/>
    </row>
    <row r="427" spans="1:13" x14ac:dyDescent="0.3">
      <c r="A427" s="13" t="s">
        <v>19</v>
      </c>
      <c r="B427" s="59" t="s">
        <v>170</v>
      </c>
      <c r="C427" s="12"/>
      <c r="D427" s="12"/>
      <c r="E427" s="12"/>
      <c r="F427" s="12"/>
      <c r="G427" s="12"/>
      <c r="H427" s="12"/>
      <c r="I427" s="12"/>
      <c r="J427" s="5"/>
      <c r="K427" s="5"/>
      <c r="L427" s="68"/>
      <c r="M427" s="18"/>
    </row>
    <row r="428" spans="1:13" x14ac:dyDescent="0.3">
      <c r="A428" s="13" t="s">
        <v>19</v>
      </c>
      <c r="B428" s="59" t="s">
        <v>151</v>
      </c>
      <c r="C428" s="12"/>
      <c r="D428" s="12"/>
      <c r="E428" s="12"/>
      <c r="F428" s="12"/>
      <c r="G428" s="12"/>
      <c r="H428" s="12"/>
      <c r="I428" s="12"/>
      <c r="J428" s="5"/>
      <c r="K428" s="5"/>
      <c r="L428" s="68"/>
      <c r="M428" s="18"/>
    </row>
    <row r="429" spans="1:13" x14ac:dyDescent="0.3">
      <c r="A429" s="13"/>
      <c r="B429" s="59" t="s">
        <v>11</v>
      </c>
      <c r="C429" s="12"/>
      <c r="D429" s="12"/>
      <c r="E429" s="12"/>
      <c r="F429" s="12"/>
      <c r="G429" s="12"/>
      <c r="H429" s="12"/>
      <c r="I429" s="12"/>
      <c r="J429" s="5"/>
      <c r="K429" s="5"/>
      <c r="L429" s="68"/>
      <c r="M429" s="18"/>
    </row>
    <row r="430" spans="1:13" x14ac:dyDescent="0.3">
      <c r="A430" s="13" t="s">
        <v>19</v>
      </c>
      <c r="B430" s="59" t="s">
        <v>151</v>
      </c>
      <c r="C430" s="12"/>
      <c r="D430" s="12"/>
      <c r="E430" s="12"/>
      <c r="F430" s="12"/>
      <c r="G430" s="12"/>
      <c r="H430" s="12"/>
      <c r="I430" s="12"/>
      <c r="J430" s="5"/>
      <c r="K430" s="5"/>
      <c r="L430" s="68"/>
      <c r="M430" s="18"/>
    </row>
    <row r="431" spans="1:13" x14ac:dyDescent="0.3">
      <c r="A431" s="13"/>
      <c r="B431" s="59" t="s">
        <v>152</v>
      </c>
      <c r="C431" s="12"/>
      <c r="D431" s="12"/>
      <c r="E431" s="12"/>
      <c r="F431" s="12"/>
      <c r="G431" s="12"/>
      <c r="H431" s="12"/>
      <c r="I431" s="12"/>
      <c r="J431" s="5"/>
      <c r="K431" s="5"/>
      <c r="L431" s="68"/>
      <c r="M431" s="18"/>
    </row>
    <row r="432" spans="1:13" x14ac:dyDescent="0.3">
      <c r="A432" s="13" t="s">
        <v>19</v>
      </c>
      <c r="B432" s="59" t="s">
        <v>151</v>
      </c>
      <c r="C432" s="12"/>
      <c r="D432" s="12"/>
      <c r="E432" s="12"/>
      <c r="F432" s="12"/>
      <c r="G432" s="12"/>
      <c r="H432" s="12"/>
      <c r="I432" s="12"/>
      <c r="J432" s="5"/>
      <c r="K432" s="5"/>
      <c r="L432" s="68"/>
      <c r="M432" s="18"/>
    </row>
    <row r="433" spans="1:13" x14ac:dyDescent="0.3">
      <c r="A433" s="14" t="s">
        <v>28</v>
      </c>
      <c r="B433" s="61" t="s">
        <v>120</v>
      </c>
      <c r="C433" s="14"/>
      <c r="D433" s="14"/>
      <c r="E433" s="14"/>
      <c r="F433" s="14"/>
      <c r="G433" s="14"/>
      <c r="H433" s="14"/>
      <c r="I433" s="14"/>
      <c r="J433" s="5"/>
      <c r="K433" s="5"/>
      <c r="L433" s="68"/>
      <c r="M433" s="15"/>
    </row>
    <row r="434" spans="1:13" x14ac:dyDescent="0.3">
      <c r="A434" s="13"/>
      <c r="B434" s="59" t="s">
        <v>10</v>
      </c>
      <c r="C434" s="12"/>
      <c r="D434" s="12"/>
      <c r="E434" s="12"/>
      <c r="F434" s="12"/>
      <c r="G434" s="12"/>
      <c r="H434" s="12"/>
      <c r="I434" s="12"/>
      <c r="J434" s="5"/>
      <c r="K434" s="5"/>
      <c r="L434" s="68"/>
      <c r="M434" s="18"/>
    </row>
    <row r="435" spans="1:13" x14ac:dyDescent="0.3">
      <c r="A435" s="13" t="s">
        <v>19</v>
      </c>
      <c r="B435" s="59" t="s">
        <v>170</v>
      </c>
      <c r="C435" s="12"/>
      <c r="D435" s="12"/>
      <c r="E435" s="12"/>
      <c r="F435" s="12"/>
      <c r="G435" s="12"/>
      <c r="H435" s="12"/>
      <c r="I435" s="12"/>
      <c r="J435" s="5"/>
      <c r="K435" s="5"/>
      <c r="L435" s="68"/>
      <c r="M435" s="18"/>
    </row>
    <row r="436" spans="1:13" x14ac:dyDescent="0.3">
      <c r="A436" s="13" t="s">
        <v>19</v>
      </c>
      <c r="B436" s="59" t="s">
        <v>151</v>
      </c>
      <c r="C436" s="13"/>
      <c r="D436" s="13"/>
      <c r="E436" s="13"/>
      <c r="F436" s="13"/>
      <c r="G436" s="13"/>
      <c r="H436" s="13"/>
      <c r="I436" s="21"/>
      <c r="J436" s="5"/>
      <c r="K436" s="5"/>
      <c r="L436" s="68"/>
      <c r="M436" s="15"/>
    </row>
    <row r="437" spans="1:13" x14ac:dyDescent="0.3">
      <c r="A437" s="13"/>
      <c r="B437" s="59" t="s">
        <v>11</v>
      </c>
      <c r="C437" s="13"/>
      <c r="D437" s="12"/>
      <c r="E437" s="53"/>
      <c r="F437" s="53"/>
      <c r="G437" s="53"/>
      <c r="H437" s="53"/>
      <c r="I437" s="14"/>
      <c r="J437" s="5"/>
      <c r="K437" s="5"/>
      <c r="L437" s="68"/>
      <c r="M437" s="15"/>
    </row>
    <row r="438" spans="1:13" x14ac:dyDescent="0.3">
      <c r="A438" s="13" t="s">
        <v>19</v>
      </c>
      <c r="B438" s="59" t="s">
        <v>151</v>
      </c>
      <c r="C438" s="13"/>
      <c r="D438" s="13"/>
      <c r="E438" s="13"/>
      <c r="F438" s="13"/>
      <c r="G438" s="13"/>
      <c r="H438" s="13"/>
      <c r="I438" s="14"/>
      <c r="J438" s="5"/>
      <c r="K438" s="5"/>
      <c r="L438" s="68"/>
      <c r="M438" s="15"/>
    </row>
    <row r="439" spans="1:13" x14ac:dyDescent="0.3">
      <c r="A439" s="13"/>
      <c r="B439" s="59" t="s">
        <v>152</v>
      </c>
      <c r="C439" s="13"/>
      <c r="D439" s="13"/>
      <c r="E439" s="13"/>
      <c r="F439" s="13"/>
      <c r="G439" s="13"/>
      <c r="H439" s="13"/>
      <c r="I439" s="14"/>
      <c r="J439" s="5"/>
      <c r="K439" s="5"/>
      <c r="L439" s="68"/>
      <c r="M439" s="15"/>
    </row>
    <row r="440" spans="1:13" x14ac:dyDescent="0.3">
      <c r="A440" s="13" t="s">
        <v>19</v>
      </c>
      <c r="B440" s="59" t="s">
        <v>151</v>
      </c>
      <c r="C440" s="13"/>
      <c r="D440" s="13"/>
      <c r="E440" s="13"/>
      <c r="F440" s="13"/>
      <c r="G440" s="13"/>
      <c r="H440" s="13"/>
      <c r="I440" s="14"/>
      <c r="J440" s="5"/>
      <c r="K440" s="5"/>
      <c r="L440" s="68"/>
      <c r="M440" s="15"/>
    </row>
    <row r="441" spans="1:13" ht="40.950000000000003" customHeight="1" x14ac:dyDescent="0.3">
      <c r="A441" s="12">
        <v>5</v>
      </c>
      <c r="B441" s="58" t="s">
        <v>102</v>
      </c>
      <c r="C441" s="12"/>
      <c r="D441" s="12"/>
      <c r="E441" s="12"/>
      <c r="F441" s="12"/>
      <c r="G441" s="12"/>
      <c r="H441" s="12"/>
      <c r="I441" s="12"/>
      <c r="J441" s="5"/>
      <c r="K441" s="5"/>
      <c r="L441" s="68"/>
      <c r="M441" s="18"/>
    </row>
    <row r="442" spans="1:13" x14ac:dyDescent="0.3">
      <c r="A442" s="12"/>
      <c r="B442" s="59" t="s">
        <v>10</v>
      </c>
      <c r="C442" s="12"/>
      <c r="D442" s="12"/>
      <c r="E442" s="12"/>
      <c r="F442" s="12"/>
      <c r="G442" s="12"/>
      <c r="H442" s="12"/>
      <c r="I442" s="12"/>
      <c r="J442" s="5"/>
      <c r="K442" s="5"/>
      <c r="L442" s="68"/>
      <c r="M442" s="18"/>
    </row>
    <row r="443" spans="1:13" x14ac:dyDescent="0.3">
      <c r="A443" s="12" t="s">
        <v>19</v>
      </c>
      <c r="B443" s="59" t="s">
        <v>170</v>
      </c>
      <c r="C443" s="12"/>
      <c r="D443" s="12"/>
      <c r="E443" s="12"/>
      <c r="F443" s="12"/>
      <c r="G443" s="12"/>
      <c r="H443" s="12"/>
      <c r="I443" s="12"/>
      <c r="J443" s="5"/>
      <c r="K443" s="5"/>
      <c r="L443" s="68"/>
      <c r="M443" s="18"/>
    </row>
    <row r="444" spans="1:13" x14ac:dyDescent="0.3">
      <c r="A444" s="12" t="s">
        <v>19</v>
      </c>
      <c r="B444" s="59" t="s">
        <v>151</v>
      </c>
      <c r="C444" s="12"/>
      <c r="D444" s="12"/>
      <c r="E444" s="12"/>
      <c r="F444" s="12"/>
      <c r="G444" s="12"/>
      <c r="H444" s="12"/>
      <c r="I444" s="12"/>
      <c r="J444" s="5"/>
      <c r="K444" s="5"/>
      <c r="L444" s="68"/>
      <c r="M444" s="18"/>
    </row>
    <row r="445" spans="1:13" x14ac:dyDescent="0.3">
      <c r="A445" s="12"/>
      <c r="B445" s="59" t="s">
        <v>11</v>
      </c>
      <c r="C445" s="12"/>
      <c r="D445" s="12"/>
      <c r="E445" s="12"/>
      <c r="F445" s="12"/>
      <c r="G445" s="12"/>
      <c r="H445" s="12"/>
      <c r="I445" s="12"/>
      <c r="J445" s="5"/>
      <c r="K445" s="5"/>
      <c r="L445" s="68"/>
      <c r="M445" s="18"/>
    </row>
    <row r="446" spans="1:13" x14ac:dyDescent="0.3">
      <c r="A446" s="13" t="s">
        <v>19</v>
      </c>
      <c r="B446" s="59" t="s">
        <v>151</v>
      </c>
      <c r="C446" s="12"/>
      <c r="D446" s="12"/>
      <c r="E446" s="12"/>
      <c r="F446" s="12"/>
      <c r="G446" s="12"/>
      <c r="H446" s="12"/>
      <c r="I446" s="12"/>
      <c r="J446" s="5"/>
      <c r="K446" s="5"/>
      <c r="L446" s="68"/>
      <c r="M446" s="18"/>
    </row>
    <row r="447" spans="1:13" x14ac:dyDescent="0.3">
      <c r="A447" s="13"/>
      <c r="B447" s="59" t="s">
        <v>152</v>
      </c>
      <c r="C447" s="12"/>
      <c r="D447" s="12"/>
      <c r="E447" s="12"/>
      <c r="F447" s="12"/>
      <c r="G447" s="12"/>
      <c r="H447" s="12"/>
      <c r="I447" s="12"/>
      <c r="J447" s="5"/>
      <c r="K447" s="5"/>
      <c r="L447" s="68"/>
      <c r="M447" s="18"/>
    </row>
    <row r="448" spans="1:13" x14ac:dyDescent="0.3">
      <c r="A448" s="13" t="s">
        <v>19</v>
      </c>
      <c r="B448" s="59" t="s">
        <v>151</v>
      </c>
      <c r="C448" s="12"/>
      <c r="D448" s="12"/>
      <c r="E448" s="12"/>
      <c r="F448" s="12"/>
      <c r="G448" s="12"/>
      <c r="H448" s="12"/>
      <c r="I448" s="12"/>
      <c r="J448" s="5"/>
      <c r="K448" s="5"/>
      <c r="L448" s="68"/>
      <c r="M448" s="18"/>
    </row>
    <row r="449" spans="1:13" ht="24" x14ac:dyDescent="0.3">
      <c r="A449" s="14" t="s">
        <v>105</v>
      </c>
      <c r="B449" s="61" t="s">
        <v>103</v>
      </c>
      <c r="C449" s="14"/>
      <c r="D449" s="14"/>
      <c r="E449" s="14"/>
      <c r="F449" s="14"/>
      <c r="G449" s="14"/>
      <c r="H449" s="14"/>
      <c r="I449" s="14"/>
      <c r="J449" s="5"/>
      <c r="K449" s="5"/>
      <c r="L449" s="68"/>
      <c r="M449" s="15"/>
    </row>
    <row r="450" spans="1:13" x14ac:dyDescent="0.3">
      <c r="A450" s="13"/>
      <c r="B450" s="59" t="s">
        <v>10</v>
      </c>
      <c r="C450" s="13"/>
      <c r="D450" s="13"/>
      <c r="E450" s="13"/>
      <c r="F450" s="13"/>
      <c r="G450" s="13"/>
      <c r="H450" s="13"/>
      <c r="I450" s="13"/>
      <c r="J450" s="2"/>
      <c r="K450" s="2"/>
      <c r="L450" s="67"/>
      <c r="M450" s="19"/>
    </row>
    <row r="451" spans="1:13" x14ac:dyDescent="0.3">
      <c r="A451" s="12" t="s">
        <v>19</v>
      </c>
      <c r="B451" s="59" t="s">
        <v>170</v>
      </c>
      <c r="C451" s="13"/>
      <c r="D451" s="13"/>
      <c r="E451" s="13"/>
      <c r="F451" s="13"/>
      <c r="G451" s="13"/>
      <c r="H451" s="13"/>
      <c r="I451" s="13"/>
      <c r="J451" s="2"/>
      <c r="K451" s="2"/>
      <c r="L451" s="67"/>
      <c r="M451" s="19"/>
    </row>
    <row r="452" spans="1:13" x14ac:dyDescent="0.3">
      <c r="A452" s="21" t="s">
        <v>19</v>
      </c>
      <c r="B452" s="59" t="s">
        <v>151</v>
      </c>
      <c r="C452" s="13"/>
      <c r="D452" s="13"/>
      <c r="E452" s="13"/>
      <c r="F452" s="13"/>
      <c r="G452" s="13"/>
      <c r="H452" s="13"/>
      <c r="I452" s="21"/>
      <c r="J452" s="2"/>
      <c r="K452" s="2"/>
      <c r="L452" s="67"/>
      <c r="M452" s="20"/>
    </row>
    <row r="453" spans="1:13" x14ac:dyDescent="0.3">
      <c r="A453" s="32"/>
      <c r="B453" s="59" t="s">
        <v>11</v>
      </c>
      <c r="C453" s="13"/>
      <c r="D453" s="13"/>
      <c r="E453" s="53"/>
      <c r="F453" s="53"/>
      <c r="G453" s="53"/>
      <c r="H453" s="53"/>
      <c r="I453" s="21"/>
      <c r="J453" s="2"/>
      <c r="K453" s="2"/>
      <c r="L453" s="67"/>
      <c r="M453" s="20"/>
    </row>
    <row r="454" spans="1:13" x14ac:dyDescent="0.3">
      <c r="A454" s="32" t="s">
        <v>19</v>
      </c>
      <c r="B454" s="30" t="s">
        <v>151</v>
      </c>
      <c r="C454" s="13"/>
      <c r="D454" s="13"/>
      <c r="E454" s="13"/>
      <c r="F454" s="13"/>
      <c r="G454" s="13"/>
      <c r="H454" s="13"/>
      <c r="I454" s="21"/>
      <c r="J454" s="2"/>
      <c r="K454" s="2"/>
      <c r="L454" s="67"/>
      <c r="M454" s="20"/>
    </row>
    <row r="455" spans="1:13" x14ac:dyDescent="0.3">
      <c r="A455" s="32"/>
      <c r="B455" s="30" t="s">
        <v>152</v>
      </c>
      <c r="C455" s="13"/>
      <c r="D455" s="13"/>
      <c r="E455" s="13"/>
      <c r="F455" s="13"/>
      <c r="G455" s="13"/>
      <c r="H455" s="13"/>
      <c r="I455" s="21"/>
      <c r="J455" s="2"/>
      <c r="K455" s="2"/>
      <c r="L455" s="67"/>
      <c r="M455" s="20"/>
    </row>
    <row r="456" spans="1:13" x14ac:dyDescent="0.3">
      <c r="A456" s="32" t="s">
        <v>19</v>
      </c>
      <c r="B456" s="30" t="s">
        <v>151</v>
      </c>
      <c r="C456" s="13"/>
      <c r="D456" s="13"/>
      <c r="E456" s="13"/>
      <c r="F456" s="13"/>
      <c r="G456" s="13"/>
      <c r="H456" s="13"/>
      <c r="I456" s="21"/>
      <c r="J456" s="2"/>
      <c r="K456" s="2"/>
      <c r="L456" s="67"/>
      <c r="M456" s="20"/>
    </row>
    <row r="457" spans="1:13" ht="39.6" customHeight="1" x14ac:dyDescent="0.3">
      <c r="A457" s="12">
        <v>6</v>
      </c>
      <c r="B457" s="58" t="s">
        <v>104</v>
      </c>
      <c r="C457" s="12"/>
      <c r="D457" s="12"/>
      <c r="E457" s="12"/>
      <c r="F457" s="12"/>
      <c r="G457" s="12"/>
      <c r="H457" s="12"/>
      <c r="I457" s="12"/>
      <c r="J457" s="5"/>
      <c r="K457" s="5"/>
      <c r="L457" s="68"/>
      <c r="M457" s="18"/>
    </row>
    <row r="458" spans="1:13" x14ac:dyDescent="0.3">
      <c r="A458" s="13"/>
      <c r="B458" s="59" t="s">
        <v>10</v>
      </c>
      <c r="C458" s="13"/>
      <c r="D458" s="13"/>
      <c r="E458" s="13"/>
      <c r="F458" s="13"/>
      <c r="G458" s="13"/>
      <c r="H458" s="13"/>
      <c r="I458" s="13"/>
      <c r="J458" s="2"/>
      <c r="K458" s="2"/>
      <c r="L458" s="67"/>
      <c r="M458" s="19"/>
    </row>
    <row r="459" spans="1:13" x14ac:dyDescent="0.3">
      <c r="A459" s="13" t="s">
        <v>19</v>
      </c>
      <c r="B459" s="59" t="s">
        <v>170</v>
      </c>
      <c r="C459" s="13"/>
      <c r="D459" s="13"/>
      <c r="E459" s="13"/>
      <c r="F459" s="13"/>
      <c r="G459" s="13"/>
      <c r="H459" s="13"/>
      <c r="I459" s="13"/>
      <c r="J459" s="2"/>
      <c r="K459" s="2"/>
      <c r="L459" s="67"/>
      <c r="M459" s="19"/>
    </row>
    <row r="460" spans="1:13" x14ac:dyDescent="0.3">
      <c r="A460" s="21" t="s">
        <v>19</v>
      </c>
      <c r="B460" s="59" t="s">
        <v>151</v>
      </c>
      <c r="C460" s="13"/>
      <c r="D460" s="13"/>
      <c r="E460" s="13"/>
      <c r="F460" s="13"/>
      <c r="G460" s="13"/>
      <c r="H460" s="13"/>
      <c r="I460" s="13"/>
      <c r="J460" s="2"/>
      <c r="K460" s="2"/>
      <c r="L460" s="67"/>
      <c r="M460" s="19"/>
    </row>
    <row r="461" spans="1:13" x14ac:dyDescent="0.3">
      <c r="A461" s="32"/>
      <c r="B461" s="59" t="s">
        <v>11</v>
      </c>
      <c r="C461" s="13"/>
      <c r="D461" s="13"/>
      <c r="E461" s="13"/>
      <c r="F461" s="13"/>
      <c r="G461" s="13"/>
      <c r="H461" s="13"/>
      <c r="I461" s="13"/>
      <c r="J461" s="2"/>
      <c r="K461" s="2"/>
      <c r="L461" s="67"/>
      <c r="M461" s="19"/>
    </row>
    <row r="462" spans="1:13" x14ac:dyDescent="0.3">
      <c r="A462" s="32" t="s">
        <v>19</v>
      </c>
      <c r="B462" s="30" t="s">
        <v>151</v>
      </c>
      <c r="C462" s="13"/>
      <c r="D462" s="13"/>
      <c r="E462" s="13"/>
      <c r="F462" s="13"/>
      <c r="G462" s="13"/>
      <c r="H462" s="13"/>
      <c r="I462" s="13"/>
      <c r="J462" s="2"/>
      <c r="K462" s="2"/>
      <c r="L462" s="67"/>
      <c r="M462" s="19"/>
    </row>
    <row r="463" spans="1:13" x14ac:dyDescent="0.3">
      <c r="A463" s="32"/>
      <c r="B463" s="30" t="s">
        <v>152</v>
      </c>
      <c r="C463" s="13"/>
      <c r="D463" s="13"/>
      <c r="E463" s="13"/>
      <c r="F463" s="13"/>
      <c r="G463" s="13"/>
      <c r="H463" s="13"/>
      <c r="I463" s="13"/>
      <c r="J463" s="2"/>
      <c r="K463" s="2"/>
      <c r="L463" s="67"/>
      <c r="M463" s="19"/>
    </row>
    <row r="464" spans="1:13" x14ac:dyDescent="0.3">
      <c r="A464" s="32" t="s">
        <v>19</v>
      </c>
      <c r="B464" s="30" t="s">
        <v>151</v>
      </c>
      <c r="C464" s="13"/>
      <c r="D464" s="13"/>
      <c r="E464" s="13"/>
      <c r="F464" s="13"/>
      <c r="G464" s="13"/>
      <c r="H464" s="13"/>
      <c r="I464" s="13"/>
      <c r="J464" s="2"/>
      <c r="K464" s="2"/>
      <c r="L464" s="67"/>
      <c r="M464" s="19"/>
    </row>
    <row r="465" spans="1:13" ht="49.95" customHeight="1" x14ac:dyDescent="0.3">
      <c r="A465" s="36" t="s">
        <v>36</v>
      </c>
      <c r="B465" s="39" t="s">
        <v>106</v>
      </c>
      <c r="C465" s="14"/>
      <c r="D465" s="14"/>
      <c r="E465" s="14"/>
      <c r="F465" s="14"/>
      <c r="G465" s="14"/>
      <c r="H465" s="14"/>
      <c r="I465" s="14"/>
      <c r="J465" s="2"/>
      <c r="K465" s="2"/>
      <c r="L465" s="67"/>
      <c r="M465" s="15"/>
    </row>
    <row r="466" spans="1:13" x14ac:dyDescent="0.3">
      <c r="A466" s="13"/>
      <c r="B466" s="59" t="s">
        <v>10</v>
      </c>
      <c r="C466" s="13"/>
      <c r="D466" s="13"/>
      <c r="E466" s="13"/>
      <c r="F466" s="13"/>
      <c r="G466" s="13"/>
      <c r="H466" s="13"/>
      <c r="I466" s="13"/>
      <c r="J466" s="2"/>
      <c r="K466" s="2"/>
      <c r="L466" s="67"/>
      <c r="M466" s="19"/>
    </row>
    <row r="467" spans="1:13" x14ac:dyDescent="0.3">
      <c r="A467" s="13" t="s">
        <v>19</v>
      </c>
      <c r="B467" s="59" t="s">
        <v>170</v>
      </c>
      <c r="C467" s="13"/>
      <c r="D467" s="13"/>
      <c r="E467" s="13"/>
      <c r="F467" s="13"/>
      <c r="G467" s="13"/>
      <c r="H467" s="13"/>
      <c r="I467" s="13"/>
      <c r="J467" s="2"/>
      <c r="K467" s="2"/>
      <c r="L467" s="67"/>
      <c r="M467" s="19"/>
    </row>
    <row r="468" spans="1:13" x14ac:dyDescent="0.3">
      <c r="A468" s="21" t="s">
        <v>19</v>
      </c>
      <c r="B468" s="59" t="s">
        <v>151</v>
      </c>
      <c r="C468" s="13"/>
      <c r="D468" s="13"/>
      <c r="E468" s="13"/>
      <c r="F468" s="13"/>
      <c r="G468" s="13"/>
      <c r="H468" s="13"/>
      <c r="I468" s="13"/>
      <c r="J468" s="2"/>
      <c r="K468" s="2"/>
      <c r="L468" s="67"/>
      <c r="M468" s="19"/>
    </row>
    <row r="469" spans="1:13" x14ac:dyDescent="0.3">
      <c r="A469" s="32"/>
      <c r="B469" s="59" t="s">
        <v>11</v>
      </c>
      <c r="C469" s="13"/>
      <c r="D469" s="12"/>
      <c r="E469" s="53"/>
      <c r="F469" s="53"/>
      <c r="G469" s="53"/>
      <c r="H469" s="53"/>
      <c r="I469" s="14"/>
      <c r="J469" s="5"/>
      <c r="K469" s="5"/>
      <c r="L469" s="68"/>
      <c r="M469" s="15"/>
    </row>
    <row r="470" spans="1:13" x14ac:dyDescent="0.3">
      <c r="A470" s="32" t="s">
        <v>19</v>
      </c>
      <c r="B470" s="30" t="s">
        <v>151</v>
      </c>
      <c r="C470" s="13"/>
      <c r="D470" s="13"/>
      <c r="E470" s="13"/>
      <c r="F470" s="13"/>
      <c r="G470" s="13"/>
      <c r="H470" s="13"/>
      <c r="I470" s="14"/>
      <c r="J470" s="5"/>
      <c r="K470" s="5"/>
      <c r="L470" s="68"/>
      <c r="M470" s="15"/>
    </row>
    <row r="471" spans="1:13" x14ac:dyDescent="0.3">
      <c r="A471" s="32"/>
      <c r="B471" s="30" t="s">
        <v>152</v>
      </c>
      <c r="C471" s="13"/>
      <c r="D471" s="13"/>
      <c r="E471" s="13"/>
      <c r="F471" s="13"/>
      <c r="G471" s="13"/>
      <c r="H471" s="13"/>
      <c r="I471" s="14"/>
      <c r="J471" s="5"/>
      <c r="K471" s="5"/>
      <c r="L471" s="68"/>
      <c r="M471" s="15"/>
    </row>
    <row r="472" spans="1:13" x14ac:dyDescent="0.3">
      <c r="A472" s="32" t="s">
        <v>19</v>
      </c>
      <c r="B472" s="30" t="s">
        <v>151</v>
      </c>
      <c r="C472" s="13"/>
      <c r="D472" s="13"/>
      <c r="E472" s="13"/>
      <c r="F472" s="13"/>
      <c r="G472" s="13"/>
      <c r="H472" s="13"/>
      <c r="I472" s="14"/>
      <c r="J472" s="5"/>
      <c r="K472" s="5"/>
      <c r="L472" s="68"/>
      <c r="M472" s="15"/>
    </row>
    <row r="473" spans="1:13" ht="48" x14ac:dyDescent="0.3">
      <c r="A473" s="36" t="s">
        <v>38</v>
      </c>
      <c r="B473" s="65" t="s">
        <v>112</v>
      </c>
      <c r="C473" s="16"/>
      <c r="D473" s="16"/>
      <c r="E473" s="14"/>
      <c r="F473" s="14"/>
      <c r="G473" s="14"/>
      <c r="H473" s="14"/>
      <c r="I473" s="14"/>
      <c r="J473" s="5"/>
      <c r="K473" s="5"/>
      <c r="L473" s="68"/>
      <c r="M473" s="15"/>
    </row>
    <row r="474" spans="1:13" x14ac:dyDescent="0.3">
      <c r="A474" s="13"/>
      <c r="B474" s="59" t="s">
        <v>10</v>
      </c>
      <c r="C474" s="13"/>
      <c r="D474" s="13"/>
      <c r="E474" s="13"/>
      <c r="F474" s="13"/>
      <c r="G474" s="13"/>
      <c r="H474" s="13"/>
      <c r="I474" s="13"/>
      <c r="J474" s="2"/>
      <c r="K474" s="2"/>
      <c r="L474" s="67"/>
      <c r="M474" s="19"/>
    </row>
    <row r="475" spans="1:13" x14ac:dyDescent="0.3">
      <c r="A475" s="13" t="s">
        <v>19</v>
      </c>
      <c r="B475" s="59" t="s">
        <v>170</v>
      </c>
      <c r="C475" s="13"/>
      <c r="D475" s="13"/>
      <c r="E475" s="13"/>
      <c r="F475" s="13"/>
      <c r="G475" s="13"/>
      <c r="H475" s="13"/>
      <c r="I475" s="13"/>
      <c r="J475" s="2"/>
      <c r="K475" s="2"/>
      <c r="L475" s="67"/>
      <c r="M475" s="19"/>
    </row>
    <row r="476" spans="1:13" x14ac:dyDescent="0.3">
      <c r="A476" s="21" t="s">
        <v>19</v>
      </c>
      <c r="B476" s="59" t="s">
        <v>151</v>
      </c>
      <c r="C476" s="13"/>
      <c r="D476" s="13"/>
      <c r="E476" s="13"/>
      <c r="F476" s="13"/>
      <c r="G476" s="13"/>
      <c r="H476" s="13"/>
      <c r="I476" s="13"/>
      <c r="J476" s="2"/>
      <c r="K476" s="2"/>
      <c r="L476" s="67"/>
      <c r="M476" s="19"/>
    </row>
    <row r="477" spans="1:13" x14ac:dyDescent="0.3">
      <c r="A477" s="32"/>
      <c r="B477" s="59" t="s">
        <v>11</v>
      </c>
      <c r="C477" s="13"/>
      <c r="D477" s="13"/>
      <c r="E477" s="53"/>
      <c r="F477" s="53"/>
      <c r="G477" s="53"/>
      <c r="H477" s="53"/>
      <c r="I477" s="21"/>
      <c r="J477" s="2"/>
      <c r="K477" s="2"/>
      <c r="L477" s="67"/>
      <c r="M477" s="20"/>
    </row>
    <row r="478" spans="1:13" x14ac:dyDescent="0.3">
      <c r="A478" s="32" t="s">
        <v>19</v>
      </c>
      <c r="B478" s="30" t="s">
        <v>151</v>
      </c>
      <c r="C478" s="13"/>
      <c r="D478" s="13"/>
      <c r="E478" s="13"/>
      <c r="F478" s="13"/>
      <c r="G478" s="13"/>
      <c r="H478" s="13"/>
      <c r="I478" s="21"/>
      <c r="J478" s="2"/>
      <c r="K478" s="2"/>
      <c r="L478" s="67"/>
      <c r="M478" s="20"/>
    </row>
    <row r="479" spans="1:13" x14ac:dyDescent="0.3">
      <c r="A479" s="32"/>
      <c r="B479" s="30" t="s">
        <v>152</v>
      </c>
      <c r="C479" s="13"/>
      <c r="D479" s="13"/>
      <c r="E479" s="13"/>
      <c r="F479" s="13"/>
      <c r="G479" s="13"/>
      <c r="H479" s="13"/>
      <c r="I479" s="21"/>
      <c r="J479" s="2"/>
      <c r="K479" s="2"/>
      <c r="L479" s="67"/>
      <c r="M479" s="20"/>
    </row>
    <row r="480" spans="1:13" x14ac:dyDescent="0.3">
      <c r="A480" s="32" t="s">
        <v>19</v>
      </c>
      <c r="B480" s="30" t="s">
        <v>151</v>
      </c>
      <c r="C480" s="13"/>
      <c r="D480" s="13"/>
      <c r="E480" s="13"/>
      <c r="F480" s="13"/>
      <c r="G480" s="13"/>
      <c r="H480" s="13"/>
      <c r="I480" s="21"/>
      <c r="J480" s="2"/>
      <c r="K480" s="2"/>
      <c r="L480" s="67"/>
      <c r="M480" s="20"/>
    </row>
    <row r="481" spans="1:13" ht="37.950000000000003" customHeight="1" x14ac:dyDescent="0.3">
      <c r="A481" s="36" t="s">
        <v>109</v>
      </c>
      <c r="B481" s="39" t="s">
        <v>121</v>
      </c>
      <c r="C481" s="14"/>
      <c r="D481" s="14"/>
      <c r="E481" s="14"/>
      <c r="F481" s="14"/>
      <c r="G481" s="14"/>
      <c r="H481" s="14"/>
      <c r="I481" s="14"/>
      <c r="J481" s="5"/>
      <c r="K481" s="5"/>
      <c r="L481" s="68"/>
      <c r="M481" s="15"/>
    </row>
    <row r="482" spans="1:13" x14ac:dyDescent="0.3">
      <c r="A482" s="13"/>
      <c r="B482" s="59" t="s">
        <v>10</v>
      </c>
      <c r="C482" s="13"/>
      <c r="D482" s="13"/>
      <c r="E482" s="13"/>
      <c r="F482" s="13"/>
      <c r="G482" s="13"/>
      <c r="H482" s="13"/>
      <c r="I482" s="13"/>
      <c r="J482" s="2"/>
      <c r="K482" s="2"/>
      <c r="L482" s="67"/>
      <c r="M482" s="19"/>
    </row>
    <row r="483" spans="1:13" x14ac:dyDescent="0.3">
      <c r="A483" s="13" t="s">
        <v>19</v>
      </c>
      <c r="B483" s="59" t="s">
        <v>170</v>
      </c>
      <c r="C483" s="13"/>
      <c r="D483" s="13"/>
      <c r="E483" s="13"/>
      <c r="F483" s="13"/>
      <c r="G483" s="13"/>
      <c r="H483" s="13"/>
      <c r="I483" s="13"/>
      <c r="J483" s="2"/>
      <c r="K483" s="2"/>
      <c r="L483" s="67"/>
      <c r="M483" s="19"/>
    </row>
    <row r="484" spans="1:13" x14ac:dyDescent="0.3">
      <c r="A484" s="21" t="s">
        <v>19</v>
      </c>
      <c r="B484" s="59" t="s">
        <v>151</v>
      </c>
      <c r="C484" s="13"/>
      <c r="D484" s="13"/>
      <c r="E484" s="13"/>
      <c r="F484" s="13"/>
      <c r="G484" s="13"/>
      <c r="H484" s="13"/>
      <c r="I484" s="13"/>
      <c r="J484" s="2"/>
      <c r="K484" s="2"/>
      <c r="L484" s="67"/>
      <c r="M484" s="19"/>
    </row>
    <row r="485" spans="1:13" x14ac:dyDescent="0.3">
      <c r="A485" s="32"/>
      <c r="B485" s="59" t="s">
        <v>11</v>
      </c>
      <c r="C485" s="13"/>
      <c r="D485" s="13"/>
      <c r="E485" s="53"/>
      <c r="F485" s="53"/>
      <c r="G485" s="53"/>
      <c r="H485" s="53"/>
      <c r="I485" s="21"/>
      <c r="J485" s="2"/>
      <c r="K485" s="2"/>
      <c r="L485" s="67"/>
      <c r="M485" s="20"/>
    </row>
    <row r="486" spans="1:13" x14ac:dyDescent="0.3">
      <c r="A486" s="32" t="s">
        <v>19</v>
      </c>
      <c r="B486" s="30" t="s">
        <v>151</v>
      </c>
      <c r="C486" s="13"/>
      <c r="D486" s="13"/>
      <c r="E486" s="13"/>
      <c r="F486" s="13"/>
      <c r="G486" s="13"/>
      <c r="H486" s="13"/>
      <c r="I486" s="21"/>
      <c r="J486" s="2"/>
      <c r="K486" s="2"/>
      <c r="L486" s="67"/>
      <c r="M486" s="20"/>
    </row>
    <row r="487" spans="1:13" x14ac:dyDescent="0.3">
      <c r="A487" s="32"/>
      <c r="B487" s="30" t="s">
        <v>152</v>
      </c>
      <c r="C487" s="13"/>
      <c r="D487" s="13"/>
      <c r="E487" s="13"/>
      <c r="F487" s="13"/>
      <c r="G487" s="13"/>
      <c r="H487" s="13"/>
      <c r="I487" s="21"/>
      <c r="J487" s="2"/>
      <c r="K487" s="2"/>
      <c r="L487" s="67"/>
      <c r="M487" s="20"/>
    </row>
    <row r="488" spans="1:13" x14ac:dyDescent="0.3">
      <c r="A488" s="32" t="s">
        <v>19</v>
      </c>
      <c r="B488" s="30" t="s">
        <v>151</v>
      </c>
      <c r="C488" s="13"/>
      <c r="D488" s="13"/>
      <c r="E488" s="13"/>
      <c r="F488" s="13"/>
      <c r="G488" s="13"/>
      <c r="H488" s="13"/>
      <c r="I488" s="21"/>
      <c r="J488" s="2"/>
      <c r="K488" s="2"/>
      <c r="L488" s="67"/>
      <c r="M488" s="20"/>
    </row>
    <row r="489" spans="1:13" ht="37.200000000000003" customHeight="1" x14ac:dyDescent="0.3">
      <c r="A489" s="12">
        <v>7</v>
      </c>
      <c r="B489" s="58" t="s">
        <v>130</v>
      </c>
      <c r="C489" s="12"/>
      <c r="D489" s="12"/>
      <c r="E489" s="12"/>
      <c r="F489" s="12"/>
      <c r="G489" s="12"/>
      <c r="H489" s="12"/>
      <c r="I489" s="12"/>
      <c r="J489" s="5"/>
      <c r="K489" s="5"/>
      <c r="L489" s="68"/>
      <c r="M489" s="18"/>
    </row>
    <row r="490" spans="1:13" x14ac:dyDescent="0.3">
      <c r="A490" s="13"/>
      <c r="B490" s="59" t="s">
        <v>10</v>
      </c>
      <c r="C490" s="13"/>
      <c r="D490" s="13"/>
      <c r="E490" s="13"/>
      <c r="F490" s="13"/>
      <c r="G490" s="13"/>
      <c r="H490" s="13"/>
      <c r="I490" s="13"/>
      <c r="J490" s="2"/>
      <c r="K490" s="2"/>
      <c r="L490" s="67"/>
      <c r="M490" s="18"/>
    </row>
    <row r="491" spans="1:13" x14ac:dyDescent="0.3">
      <c r="A491" s="13" t="s">
        <v>19</v>
      </c>
      <c r="B491" s="59" t="s">
        <v>170</v>
      </c>
      <c r="C491" s="13"/>
      <c r="D491" s="13"/>
      <c r="E491" s="13"/>
      <c r="F491" s="13"/>
      <c r="G491" s="13"/>
      <c r="H491" s="13"/>
      <c r="I491" s="13"/>
      <c r="J491" s="2"/>
      <c r="K491" s="2"/>
      <c r="L491" s="67"/>
      <c r="M491" s="18"/>
    </row>
    <row r="492" spans="1:13" x14ac:dyDescent="0.3">
      <c r="A492" s="13" t="s">
        <v>19</v>
      </c>
      <c r="B492" s="59" t="s">
        <v>151</v>
      </c>
      <c r="C492" s="13"/>
      <c r="D492" s="13"/>
      <c r="E492" s="13"/>
      <c r="F492" s="13"/>
      <c r="G492" s="13"/>
      <c r="H492" s="13"/>
      <c r="I492" s="13"/>
      <c r="J492" s="13"/>
      <c r="K492" s="13"/>
      <c r="L492" s="75"/>
      <c r="M492" s="18"/>
    </row>
    <row r="493" spans="1:13" x14ac:dyDescent="0.3">
      <c r="A493" s="32"/>
      <c r="B493" s="30" t="s">
        <v>11</v>
      </c>
      <c r="C493" s="13"/>
      <c r="D493" s="13"/>
      <c r="E493" s="13"/>
      <c r="F493" s="13"/>
      <c r="G493" s="13"/>
      <c r="H493" s="13"/>
      <c r="I493" s="13"/>
      <c r="J493" s="13"/>
      <c r="K493" s="13"/>
      <c r="L493" s="75"/>
      <c r="M493" s="18"/>
    </row>
    <row r="494" spans="1:13" x14ac:dyDescent="0.3">
      <c r="A494" s="13" t="s">
        <v>19</v>
      </c>
      <c r="B494" s="59" t="s">
        <v>151</v>
      </c>
      <c r="C494" s="13"/>
      <c r="D494" s="13"/>
      <c r="E494" s="13"/>
      <c r="F494" s="13"/>
      <c r="G494" s="13"/>
      <c r="H494" s="13"/>
      <c r="I494" s="13"/>
      <c r="J494" s="2"/>
      <c r="K494" s="2"/>
      <c r="L494" s="67"/>
      <c r="M494" s="18"/>
    </row>
    <row r="495" spans="1:13" x14ac:dyDescent="0.3">
      <c r="A495" s="13"/>
      <c r="B495" s="59" t="s">
        <v>152</v>
      </c>
      <c r="C495" s="13"/>
      <c r="D495" s="13"/>
      <c r="E495" s="13"/>
      <c r="F495" s="13"/>
      <c r="G495" s="13"/>
      <c r="H495" s="13"/>
      <c r="I495" s="13"/>
      <c r="J495" s="13"/>
      <c r="K495" s="13"/>
      <c r="L495" s="75"/>
      <c r="M495" s="18"/>
    </row>
    <row r="496" spans="1:13" x14ac:dyDescent="0.3">
      <c r="A496" s="13" t="s">
        <v>19</v>
      </c>
      <c r="B496" s="59" t="s">
        <v>151</v>
      </c>
      <c r="C496" s="13"/>
      <c r="D496" s="13"/>
      <c r="E496" s="13"/>
      <c r="F496" s="13"/>
      <c r="G496" s="13"/>
      <c r="H496" s="13"/>
      <c r="I496" s="13"/>
      <c r="J496" s="2"/>
      <c r="K496" s="2"/>
      <c r="L496" s="67"/>
      <c r="M496" s="18"/>
    </row>
    <row r="497" spans="1:13" ht="48" x14ac:dyDescent="0.3">
      <c r="A497" s="38" t="s">
        <v>41</v>
      </c>
      <c r="B497" s="29" t="s">
        <v>122</v>
      </c>
      <c r="C497" s="13"/>
      <c r="D497" s="13"/>
      <c r="E497" s="37"/>
      <c r="F497" s="37"/>
      <c r="G497" s="37"/>
      <c r="H497" s="37"/>
      <c r="I497" s="37"/>
      <c r="J497" s="5"/>
      <c r="K497" s="5"/>
      <c r="L497" s="68"/>
      <c r="M497" s="20"/>
    </row>
    <row r="498" spans="1:13" x14ac:dyDescent="0.3">
      <c r="A498" s="13"/>
      <c r="B498" s="59" t="s">
        <v>10</v>
      </c>
      <c r="C498" s="13"/>
      <c r="D498" s="13"/>
      <c r="E498" s="12"/>
      <c r="F498" s="12"/>
      <c r="G498" s="12"/>
      <c r="H498" s="12"/>
      <c r="I498" s="13"/>
      <c r="J498" s="5"/>
      <c r="K498" s="5"/>
      <c r="L498" s="68"/>
      <c r="M498" s="18"/>
    </row>
    <row r="499" spans="1:13" x14ac:dyDescent="0.3">
      <c r="A499" s="13" t="s">
        <v>19</v>
      </c>
      <c r="B499" s="59" t="s">
        <v>170</v>
      </c>
      <c r="C499" s="13"/>
      <c r="D499" s="13"/>
      <c r="E499" s="12"/>
      <c r="F499" s="12"/>
      <c r="G499" s="12"/>
      <c r="H499" s="12"/>
      <c r="I499" s="13"/>
      <c r="J499" s="5"/>
      <c r="K499" s="5"/>
      <c r="L499" s="68"/>
      <c r="M499" s="18"/>
    </row>
    <row r="500" spans="1:13" x14ac:dyDescent="0.3">
      <c r="A500" s="21" t="s">
        <v>19</v>
      </c>
      <c r="B500" s="59" t="s">
        <v>151</v>
      </c>
      <c r="C500" s="21"/>
      <c r="D500" s="21"/>
      <c r="E500" s="14"/>
      <c r="F500" s="14"/>
      <c r="G500" s="14"/>
      <c r="H500" s="14"/>
      <c r="I500" s="21"/>
      <c r="J500" s="5"/>
      <c r="K500" s="5"/>
      <c r="L500" s="68"/>
      <c r="M500" s="15"/>
    </row>
    <row r="501" spans="1:13" x14ac:dyDescent="0.3">
      <c r="A501" s="32"/>
      <c r="B501" s="59" t="s">
        <v>11</v>
      </c>
      <c r="C501" s="37"/>
      <c r="D501" s="13"/>
      <c r="E501" s="53"/>
      <c r="F501" s="53"/>
      <c r="G501" s="53"/>
      <c r="H501" s="53"/>
      <c r="I501" s="13"/>
      <c r="J501" s="5"/>
      <c r="K501" s="5"/>
      <c r="L501" s="68"/>
      <c r="M501" s="19"/>
    </row>
    <row r="502" spans="1:13" x14ac:dyDescent="0.3">
      <c r="A502" s="32" t="s">
        <v>19</v>
      </c>
      <c r="B502" s="30" t="s">
        <v>151</v>
      </c>
      <c r="C502" s="37"/>
      <c r="D502" s="13"/>
      <c r="E502" s="13"/>
      <c r="F502" s="13"/>
      <c r="G502" s="13"/>
      <c r="H502" s="13"/>
      <c r="I502" s="13"/>
      <c r="J502" s="5"/>
      <c r="K502" s="5"/>
      <c r="L502" s="68"/>
      <c r="M502" s="19"/>
    </row>
    <row r="503" spans="1:13" x14ac:dyDescent="0.3">
      <c r="A503" s="32"/>
      <c r="B503" s="30" t="s">
        <v>152</v>
      </c>
      <c r="C503" s="13"/>
      <c r="D503" s="13"/>
      <c r="E503" s="13"/>
      <c r="F503" s="13"/>
      <c r="G503" s="13"/>
      <c r="H503" s="13"/>
      <c r="I503" s="13"/>
      <c r="J503" s="5"/>
      <c r="K503" s="5"/>
      <c r="L503" s="68"/>
      <c r="M503" s="19"/>
    </row>
    <row r="504" spans="1:13" x14ac:dyDescent="0.3">
      <c r="A504" s="32" t="s">
        <v>19</v>
      </c>
      <c r="B504" s="30" t="s">
        <v>151</v>
      </c>
      <c r="C504" s="37"/>
      <c r="D504" s="13"/>
      <c r="E504" s="13"/>
      <c r="F504" s="13"/>
      <c r="G504" s="13"/>
      <c r="H504" s="13"/>
      <c r="I504" s="13"/>
      <c r="J504" s="5"/>
      <c r="K504" s="5"/>
      <c r="L504" s="68"/>
      <c r="M504" s="19"/>
    </row>
    <row r="505" spans="1:13" ht="36" x14ac:dyDescent="0.3">
      <c r="A505" s="32" t="s">
        <v>43</v>
      </c>
      <c r="B505" s="41" t="s">
        <v>142</v>
      </c>
      <c r="C505" s="13"/>
      <c r="D505" s="13"/>
      <c r="E505" s="37"/>
      <c r="F505" s="37"/>
      <c r="G505" s="37"/>
      <c r="H505" s="37"/>
      <c r="I505" s="37"/>
      <c r="J505" s="2"/>
      <c r="K505" s="2"/>
      <c r="L505" s="67"/>
      <c r="M505" s="19"/>
    </row>
    <row r="506" spans="1:13" x14ac:dyDescent="0.3">
      <c r="A506" s="13"/>
      <c r="B506" s="59" t="s">
        <v>10</v>
      </c>
      <c r="C506" s="13"/>
      <c r="D506" s="13"/>
      <c r="E506" s="13"/>
      <c r="F506" s="13"/>
      <c r="G506" s="13"/>
      <c r="H506" s="13"/>
      <c r="I506" s="13"/>
      <c r="J506" s="2"/>
      <c r="K506" s="2"/>
      <c r="L506" s="67"/>
      <c r="M506" s="19"/>
    </row>
    <row r="507" spans="1:13" x14ac:dyDescent="0.3">
      <c r="A507" s="13" t="s">
        <v>19</v>
      </c>
      <c r="B507" s="59" t="s">
        <v>170</v>
      </c>
      <c r="C507" s="13"/>
      <c r="D507" s="13"/>
      <c r="E507" s="13"/>
      <c r="F507" s="13"/>
      <c r="G507" s="13"/>
      <c r="H507" s="13"/>
      <c r="I507" s="13"/>
      <c r="J507" s="2"/>
      <c r="K507" s="2"/>
      <c r="L507" s="67"/>
      <c r="M507" s="19"/>
    </row>
    <row r="508" spans="1:13" x14ac:dyDescent="0.3">
      <c r="A508" s="21" t="s">
        <v>19</v>
      </c>
      <c r="B508" s="59" t="s">
        <v>151</v>
      </c>
      <c r="C508" s="21"/>
      <c r="D508" s="21"/>
      <c r="E508" s="14"/>
      <c r="F508" s="14"/>
      <c r="G508" s="14"/>
      <c r="H508" s="14"/>
      <c r="I508" s="21"/>
      <c r="J508" s="5"/>
      <c r="K508" s="5"/>
      <c r="L508" s="68"/>
      <c r="M508" s="19"/>
    </row>
    <row r="509" spans="1:13" x14ac:dyDescent="0.3">
      <c r="A509" s="32"/>
      <c r="B509" s="59" t="s">
        <v>11</v>
      </c>
      <c r="C509" s="37"/>
      <c r="D509" s="12"/>
      <c r="E509" s="13"/>
      <c r="F509" s="13"/>
      <c r="G509" s="13"/>
      <c r="H509" s="13"/>
      <c r="I509" s="13"/>
      <c r="J509" s="5"/>
      <c r="K509" s="5"/>
      <c r="L509" s="68"/>
      <c r="M509" s="19"/>
    </row>
    <row r="510" spans="1:13" x14ac:dyDescent="0.3">
      <c r="A510" s="32" t="s">
        <v>19</v>
      </c>
      <c r="B510" s="30" t="s">
        <v>151</v>
      </c>
      <c r="C510" s="37"/>
      <c r="D510" s="12"/>
      <c r="E510" s="13"/>
      <c r="F510" s="13"/>
      <c r="G510" s="13"/>
      <c r="H510" s="13"/>
      <c r="I510" s="13"/>
      <c r="J510" s="5"/>
      <c r="K510" s="5"/>
      <c r="L510" s="68"/>
      <c r="M510" s="19"/>
    </row>
    <row r="511" spans="1:13" x14ac:dyDescent="0.3">
      <c r="A511" s="32"/>
      <c r="B511" s="30" t="s">
        <v>152</v>
      </c>
      <c r="C511" s="13"/>
      <c r="D511" s="12"/>
      <c r="E511" s="13"/>
      <c r="F511" s="13"/>
      <c r="G511" s="13"/>
      <c r="H511" s="13"/>
      <c r="I511" s="13"/>
      <c r="J511" s="5"/>
      <c r="K511" s="5"/>
      <c r="L511" s="68"/>
      <c r="M511" s="19"/>
    </row>
    <row r="512" spans="1:13" x14ac:dyDescent="0.3">
      <c r="A512" s="32" t="s">
        <v>19</v>
      </c>
      <c r="B512" s="30" t="s">
        <v>151</v>
      </c>
      <c r="C512" s="37"/>
      <c r="D512" s="12"/>
      <c r="E512" s="13"/>
      <c r="F512" s="13"/>
      <c r="G512" s="13"/>
      <c r="H512" s="13"/>
      <c r="I512" s="13"/>
      <c r="J512" s="5"/>
      <c r="K512" s="5"/>
      <c r="L512" s="68"/>
      <c r="M512" s="19"/>
    </row>
    <row r="513" spans="1:13" ht="24" x14ac:dyDescent="0.3">
      <c r="A513" s="35" t="s">
        <v>141</v>
      </c>
      <c r="B513" s="66" t="s">
        <v>139</v>
      </c>
      <c r="C513" s="13"/>
      <c r="D513" s="13"/>
      <c r="E513" s="13"/>
      <c r="F513" s="13"/>
      <c r="G513" s="13"/>
      <c r="H513" s="13"/>
      <c r="I513" s="13"/>
      <c r="J513" s="2"/>
      <c r="K513" s="2"/>
      <c r="L513" s="67"/>
      <c r="M513" s="19"/>
    </row>
    <row r="514" spans="1:13" x14ac:dyDescent="0.3">
      <c r="A514" s="13"/>
      <c r="B514" s="59" t="s">
        <v>10</v>
      </c>
      <c r="C514" s="13"/>
      <c r="D514" s="13"/>
      <c r="E514" s="13"/>
      <c r="F514" s="13"/>
      <c r="G514" s="13"/>
      <c r="H514" s="13"/>
      <c r="I514" s="13"/>
      <c r="J514" s="2"/>
      <c r="K514" s="2"/>
      <c r="L514" s="67"/>
      <c r="M514" s="19"/>
    </row>
    <row r="515" spans="1:13" x14ac:dyDescent="0.3">
      <c r="A515" s="13" t="s">
        <v>19</v>
      </c>
      <c r="B515" s="59" t="s">
        <v>170</v>
      </c>
      <c r="C515" s="13"/>
      <c r="D515" s="13"/>
      <c r="E515" s="13"/>
      <c r="F515" s="13"/>
      <c r="G515" s="13"/>
      <c r="H515" s="13"/>
      <c r="I515" s="13"/>
      <c r="J515" s="2"/>
      <c r="K515" s="2"/>
      <c r="L515" s="67"/>
      <c r="M515" s="19"/>
    </row>
    <row r="516" spans="1:13" x14ac:dyDescent="0.3">
      <c r="A516" s="32" t="s">
        <v>19</v>
      </c>
      <c r="B516" s="59" t="s">
        <v>151</v>
      </c>
      <c r="C516" s="13"/>
      <c r="D516" s="13"/>
      <c r="E516" s="13"/>
      <c r="F516" s="13"/>
      <c r="G516" s="13"/>
      <c r="H516" s="13"/>
      <c r="I516" s="13"/>
      <c r="J516" s="2"/>
      <c r="K516" s="2"/>
      <c r="L516" s="67"/>
      <c r="M516" s="19"/>
    </row>
    <row r="517" spans="1:13" x14ac:dyDescent="0.3">
      <c r="A517" s="32"/>
      <c r="B517" s="59" t="s">
        <v>11</v>
      </c>
      <c r="C517" s="13"/>
      <c r="D517" s="12"/>
      <c r="E517" s="13"/>
      <c r="F517" s="13"/>
      <c r="G517" s="13"/>
      <c r="H517" s="13"/>
      <c r="I517" s="13"/>
      <c r="J517" s="5"/>
      <c r="K517" s="5"/>
      <c r="L517" s="68"/>
      <c r="M517" s="19"/>
    </row>
    <row r="518" spans="1:13" x14ac:dyDescent="0.3">
      <c r="A518" s="32" t="s">
        <v>19</v>
      </c>
      <c r="B518" s="59" t="s">
        <v>151</v>
      </c>
      <c r="C518" s="13"/>
      <c r="D518" s="12"/>
      <c r="E518" s="13"/>
      <c r="F518" s="13"/>
      <c r="G518" s="13"/>
      <c r="H518" s="13"/>
      <c r="I518" s="13"/>
      <c r="J518" s="5"/>
      <c r="K518" s="5"/>
      <c r="L518" s="68"/>
      <c r="M518" s="19"/>
    </row>
    <row r="519" spans="1:13" x14ac:dyDescent="0.3">
      <c r="A519" s="32"/>
      <c r="B519" s="59" t="s">
        <v>152</v>
      </c>
      <c r="C519" s="13"/>
      <c r="D519" s="12"/>
      <c r="E519" s="13"/>
      <c r="F519" s="13"/>
      <c r="G519" s="13"/>
      <c r="H519" s="13"/>
      <c r="I519" s="13"/>
      <c r="J519" s="5"/>
      <c r="K519" s="5"/>
      <c r="L519" s="68"/>
      <c r="M519" s="19"/>
    </row>
    <row r="520" spans="1:13" x14ac:dyDescent="0.3">
      <c r="A520" s="32" t="s">
        <v>19</v>
      </c>
      <c r="B520" s="59" t="s">
        <v>151</v>
      </c>
      <c r="C520" s="13"/>
      <c r="D520" s="12"/>
      <c r="E520" s="13"/>
      <c r="F520" s="13"/>
      <c r="G520" s="13"/>
      <c r="H520" s="13"/>
      <c r="I520" s="13"/>
      <c r="J520" s="5"/>
      <c r="K520" s="5"/>
      <c r="L520" s="68"/>
      <c r="M520" s="19"/>
    </row>
    <row r="521" spans="1:13" ht="37.950000000000003" customHeight="1" x14ac:dyDescent="0.3">
      <c r="A521" s="12">
        <v>8</v>
      </c>
      <c r="B521" s="58" t="s">
        <v>123</v>
      </c>
      <c r="C521" s="12"/>
      <c r="D521" s="12"/>
      <c r="E521" s="12"/>
      <c r="F521" s="12"/>
      <c r="G521" s="12"/>
      <c r="H521" s="12"/>
      <c r="I521" s="12"/>
      <c r="J521" s="5"/>
      <c r="K521" s="5"/>
      <c r="L521" s="68"/>
      <c r="M521" s="18"/>
    </row>
    <row r="522" spans="1:13" x14ac:dyDescent="0.3">
      <c r="A522" s="38" t="s">
        <v>131</v>
      </c>
      <c r="B522" s="29" t="s">
        <v>124</v>
      </c>
      <c r="C522" s="21"/>
      <c r="D522" s="21"/>
      <c r="E522" s="21"/>
      <c r="F522" s="21"/>
      <c r="G522" s="21"/>
      <c r="H522" s="21"/>
      <c r="I522" s="21"/>
      <c r="J522" s="2"/>
      <c r="K522" s="2"/>
      <c r="L522" s="67"/>
      <c r="M522" s="20"/>
    </row>
    <row r="523" spans="1:13" x14ac:dyDescent="0.3">
      <c r="A523" s="13"/>
      <c r="B523" s="59" t="s">
        <v>10</v>
      </c>
      <c r="C523" s="13"/>
      <c r="D523" s="13"/>
      <c r="E523" s="13"/>
      <c r="F523" s="13"/>
      <c r="G523" s="13"/>
      <c r="H523" s="13"/>
      <c r="I523" s="13"/>
      <c r="J523" s="2"/>
      <c r="K523" s="2"/>
      <c r="L523" s="67"/>
      <c r="M523" s="19"/>
    </row>
    <row r="524" spans="1:13" x14ac:dyDescent="0.3">
      <c r="A524" s="13" t="s">
        <v>19</v>
      </c>
      <c r="B524" s="59" t="s">
        <v>170</v>
      </c>
      <c r="C524" s="13"/>
      <c r="D524" s="13"/>
      <c r="E524" s="13"/>
      <c r="F524" s="13"/>
      <c r="G524" s="13"/>
      <c r="H524" s="13"/>
      <c r="I524" s="13"/>
      <c r="J524" s="2"/>
      <c r="K524" s="2"/>
      <c r="L524" s="67"/>
      <c r="M524" s="19"/>
    </row>
    <row r="525" spans="1:13" x14ac:dyDescent="0.3">
      <c r="A525" s="21" t="s">
        <v>19</v>
      </c>
      <c r="B525" s="59" t="s">
        <v>151</v>
      </c>
      <c r="C525" s="21"/>
      <c r="D525" s="21"/>
      <c r="E525" s="21"/>
      <c r="F525" s="21"/>
      <c r="G525" s="21"/>
      <c r="H525" s="21"/>
      <c r="I525" s="21"/>
      <c r="J525" s="2"/>
      <c r="K525" s="2"/>
      <c r="L525" s="67"/>
      <c r="M525" s="20"/>
    </row>
    <row r="526" spans="1:13" x14ac:dyDescent="0.3">
      <c r="A526" s="32"/>
      <c r="B526" s="59" t="s">
        <v>11</v>
      </c>
      <c r="C526" s="13"/>
      <c r="D526" s="13"/>
      <c r="E526" s="53"/>
      <c r="F526" s="53"/>
      <c r="G526" s="53"/>
      <c r="H526" s="53"/>
      <c r="I526" s="13"/>
      <c r="J526" s="2"/>
      <c r="K526" s="2"/>
      <c r="L526" s="67"/>
      <c r="M526" s="19"/>
    </row>
    <row r="527" spans="1:13" x14ac:dyDescent="0.3">
      <c r="A527" s="32" t="s">
        <v>19</v>
      </c>
      <c r="B527" s="30" t="s">
        <v>151</v>
      </c>
      <c r="C527" s="13"/>
      <c r="D527" s="13"/>
      <c r="E527" s="13"/>
      <c r="F527" s="13"/>
      <c r="G527" s="13"/>
      <c r="H527" s="13"/>
      <c r="I527" s="13"/>
      <c r="J527" s="2"/>
      <c r="K527" s="2"/>
      <c r="L527" s="67"/>
      <c r="M527" s="19"/>
    </row>
    <row r="528" spans="1:13" x14ac:dyDescent="0.3">
      <c r="A528" s="32"/>
      <c r="B528" s="30" t="s">
        <v>152</v>
      </c>
      <c r="C528" s="13"/>
      <c r="D528" s="13"/>
      <c r="E528" s="13"/>
      <c r="F528" s="13"/>
      <c r="G528" s="13"/>
      <c r="H528" s="13"/>
      <c r="I528" s="13"/>
      <c r="J528" s="2"/>
      <c r="K528" s="2"/>
      <c r="L528" s="67"/>
      <c r="M528" s="19"/>
    </row>
    <row r="529" spans="1:13" x14ac:dyDescent="0.3">
      <c r="A529" s="32" t="s">
        <v>19</v>
      </c>
      <c r="B529" s="30" t="s">
        <v>151</v>
      </c>
      <c r="C529" s="13"/>
      <c r="D529" s="13"/>
      <c r="E529" s="13"/>
      <c r="F529" s="13"/>
      <c r="G529" s="13"/>
      <c r="H529" s="13"/>
      <c r="I529" s="13"/>
      <c r="J529" s="2"/>
      <c r="K529" s="2"/>
      <c r="L529" s="67"/>
      <c r="M529" s="19"/>
    </row>
    <row r="530" spans="1:13" ht="22.8" x14ac:dyDescent="0.3">
      <c r="A530" s="12">
        <v>9</v>
      </c>
      <c r="B530" s="58" t="s">
        <v>125</v>
      </c>
      <c r="C530" s="12"/>
      <c r="D530" s="12"/>
      <c r="E530" s="12"/>
      <c r="F530" s="12"/>
      <c r="G530" s="12"/>
      <c r="H530" s="12"/>
      <c r="I530" s="12"/>
      <c r="J530" s="5"/>
      <c r="K530" s="5"/>
      <c r="L530" s="68"/>
      <c r="M530" s="18"/>
    </row>
    <row r="531" spans="1:13" x14ac:dyDescent="0.3">
      <c r="A531" s="12"/>
      <c r="B531" s="59" t="s">
        <v>10</v>
      </c>
      <c r="C531" s="12"/>
      <c r="D531" s="12"/>
      <c r="E531" s="12"/>
      <c r="F531" s="12"/>
      <c r="G531" s="12"/>
      <c r="H531" s="12"/>
      <c r="I531" s="12"/>
      <c r="J531" s="5"/>
      <c r="K531" s="5"/>
      <c r="L531" s="68"/>
      <c r="M531" s="18"/>
    </row>
    <row r="532" spans="1:13" x14ac:dyDescent="0.3">
      <c r="A532" s="12" t="s">
        <v>19</v>
      </c>
      <c r="B532" s="59" t="s">
        <v>170</v>
      </c>
      <c r="C532" s="12"/>
      <c r="D532" s="12"/>
      <c r="E532" s="12"/>
      <c r="F532" s="12"/>
      <c r="G532" s="12"/>
      <c r="H532" s="12"/>
      <c r="I532" s="12"/>
      <c r="J532" s="5"/>
      <c r="K532" s="5"/>
      <c r="L532" s="68"/>
      <c r="M532" s="18"/>
    </row>
    <row r="533" spans="1:13" x14ac:dyDescent="0.3">
      <c r="A533" s="12" t="s">
        <v>19</v>
      </c>
      <c r="B533" s="59" t="s">
        <v>151</v>
      </c>
      <c r="C533" s="12"/>
      <c r="D533" s="12"/>
      <c r="E533" s="12"/>
      <c r="F533" s="12"/>
      <c r="G533" s="12"/>
      <c r="H533" s="12"/>
      <c r="I533" s="12"/>
      <c r="J533" s="5"/>
      <c r="K533" s="5"/>
      <c r="L533" s="68"/>
      <c r="M533" s="18"/>
    </row>
    <row r="534" spans="1:13" x14ac:dyDescent="0.3">
      <c r="A534" s="12"/>
      <c r="B534" s="59" t="s">
        <v>11</v>
      </c>
      <c r="C534" s="12"/>
      <c r="D534" s="12"/>
      <c r="E534" s="12"/>
      <c r="F534" s="12"/>
      <c r="G534" s="12"/>
      <c r="H534" s="12"/>
      <c r="I534" s="12"/>
      <c r="J534" s="5"/>
      <c r="K534" s="5"/>
      <c r="L534" s="68"/>
      <c r="M534" s="18"/>
    </row>
    <row r="535" spans="1:13" x14ac:dyDescent="0.3">
      <c r="A535" s="12" t="s">
        <v>19</v>
      </c>
      <c r="B535" s="59" t="s">
        <v>151</v>
      </c>
      <c r="C535" s="12"/>
      <c r="D535" s="12"/>
      <c r="E535" s="12"/>
      <c r="F535" s="12"/>
      <c r="G535" s="12"/>
      <c r="H535" s="12"/>
      <c r="I535" s="12"/>
      <c r="J535" s="5"/>
      <c r="K535" s="5"/>
      <c r="L535" s="68"/>
      <c r="M535" s="18"/>
    </row>
    <row r="536" spans="1:13" x14ac:dyDescent="0.3">
      <c r="A536" s="12"/>
      <c r="B536" s="59" t="s">
        <v>152</v>
      </c>
      <c r="C536" s="12"/>
      <c r="D536" s="12"/>
      <c r="E536" s="12"/>
      <c r="F536" s="12"/>
      <c r="G536" s="12"/>
      <c r="H536" s="12"/>
      <c r="I536" s="12"/>
      <c r="J536" s="5"/>
      <c r="K536" s="5"/>
      <c r="L536" s="68"/>
      <c r="M536" s="18"/>
    </row>
    <row r="537" spans="1:13" x14ac:dyDescent="0.3">
      <c r="A537" s="12" t="s">
        <v>19</v>
      </c>
      <c r="B537" s="59" t="s">
        <v>151</v>
      </c>
      <c r="C537" s="12"/>
      <c r="D537" s="12"/>
      <c r="E537" s="12"/>
      <c r="F537" s="12"/>
      <c r="G537" s="12"/>
      <c r="H537" s="12"/>
      <c r="I537" s="12"/>
      <c r="J537" s="5"/>
      <c r="K537" s="5"/>
      <c r="L537" s="68"/>
      <c r="M537" s="18"/>
    </row>
    <row r="538" spans="1:13" ht="36" x14ac:dyDescent="0.3">
      <c r="A538" s="38" t="s">
        <v>132</v>
      </c>
      <c r="B538" s="29" t="s">
        <v>126</v>
      </c>
      <c r="C538" s="21"/>
      <c r="D538" s="21"/>
      <c r="E538" s="21"/>
      <c r="F538" s="21"/>
      <c r="G538" s="21"/>
      <c r="H538" s="21"/>
      <c r="I538" s="21"/>
      <c r="J538" s="2"/>
      <c r="K538" s="2"/>
      <c r="L538" s="67"/>
      <c r="M538" s="20"/>
    </row>
    <row r="539" spans="1:13" x14ac:dyDescent="0.3">
      <c r="A539" s="13"/>
      <c r="B539" s="59" t="s">
        <v>10</v>
      </c>
      <c r="C539" s="13"/>
      <c r="D539" s="13"/>
      <c r="E539" s="13"/>
      <c r="F539" s="13"/>
      <c r="G539" s="13"/>
      <c r="H539" s="13"/>
      <c r="I539" s="13"/>
      <c r="J539" s="2"/>
      <c r="K539" s="2"/>
      <c r="L539" s="67"/>
      <c r="M539" s="19"/>
    </row>
    <row r="540" spans="1:13" x14ac:dyDescent="0.3">
      <c r="A540" s="13" t="s">
        <v>19</v>
      </c>
      <c r="B540" s="59" t="s">
        <v>170</v>
      </c>
      <c r="C540" s="13"/>
      <c r="D540" s="13"/>
      <c r="E540" s="13"/>
      <c r="F540" s="13"/>
      <c r="G540" s="13"/>
      <c r="H540" s="13"/>
      <c r="I540" s="13"/>
      <c r="J540" s="2"/>
      <c r="K540" s="2"/>
      <c r="L540" s="67"/>
      <c r="M540" s="19"/>
    </row>
    <row r="541" spans="1:13" x14ac:dyDescent="0.3">
      <c r="A541" s="21" t="s">
        <v>19</v>
      </c>
      <c r="B541" s="59" t="s">
        <v>151</v>
      </c>
      <c r="C541" s="21"/>
      <c r="D541" s="21"/>
      <c r="E541" s="21"/>
      <c r="F541" s="21"/>
      <c r="G541" s="21"/>
      <c r="H541" s="21"/>
      <c r="I541" s="21"/>
      <c r="J541" s="2"/>
      <c r="K541" s="2"/>
      <c r="L541" s="67"/>
      <c r="M541" s="20"/>
    </row>
    <row r="542" spans="1:13" x14ac:dyDescent="0.3">
      <c r="A542" s="32"/>
      <c r="B542" s="59" t="s">
        <v>11</v>
      </c>
      <c r="C542" s="37"/>
      <c r="D542" s="13"/>
      <c r="E542" s="53"/>
      <c r="F542" s="53"/>
      <c r="G542" s="53"/>
      <c r="H542" s="53"/>
      <c r="I542" s="13"/>
      <c r="J542" s="2"/>
      <c r="K542" s="2"/>
      <c r="L542" s="67"/>
      <c r="M542" s="20"/>
    </row>
    <row r="543" spans="1:13" x14ac:dyDescent="0.3">
      <c r="A543" s="32" t="s">
        <v>19</v>
      </c>
      <c r="B543" s="30" t="s">
        <v>151</v>
      </c>
      <c r="C543" s="37"/>
      <c r="D543" s="13"/>
      <c r="E543" s="13"/>
      <c r="F543" s="13"/>
      <c r="G543" s="13"/>
      <c r="H543" s="13"/>
      <c r="I543" s="13"/>
      <c r="J543" s="2"/>
      <c r="K543" s="2"/>
      <c r="L543" s="67"/>
      <c r="M543" s="20"/>
    </row>
    <row r="544" spans="1:13" x14ac:dyDescent="0.3">
      <c r="A544" s="32"/>
      <c r="B544" s="30" t="s">
        <v>152</v>
      </c>
      <c r="C544" s="37"/>
      <c r="D544" s="13"/>
      <c r="E544" s="13"/>
      <c r="F544" s="13"/>
      <c r="G544" s="13"/>
      <c r="H544" s="13"/>
      <c r="I544" s="13"/>
      <c r="J544" s="2"/>
      <c r="K544" s="2"/>
      <c r="L544" s="67"/>
      <c r="M544" s="20"/>
    </row>
    <row r="545" spans="1:13" x14ac:dyDescent="0.3">
      <c r="A545" s="32" t="s">
        <v>19</v>
      </c>
      <c r="B545" s="30" t="s">
        <v>151</v>
      </c>
      <c r="C545" s="13"/>
      <c r="D545" s="13"/>
      <c r="E545" s="13"/>
      <c r="F545" s="13"/>
      <c r="G545" s="13"/>
      <c r="H545" s="13"/>
      <c r="I545" s="13"/>
      <c r="J545" s="2"/>
      <c r="K545" s="2"/>
      <c r="L545" s="67"/>
      <c r="M545" s="20"/>
    </row>
    <row r="546" spans="1:13" ht="34.200000000000003" x14ac:dyDescent="0.3">
      <c r="A546" s="12">
        <v>10</v>
      </c>
      <c r="B546" s="58" t="s">
        <v>107</v>
      </c>
      <c r="C546" s="12"/>
      <c r="D546" s="12"/>
      <c r="E546" s="12"/>
      <c r="F546" s="12"/>
      <c r="G546" s="12"/>
      <c r="H546" s="12"/>
      <c r="I546" s="12"/>
      <c r="J546" s="5"/>
      <c r="K546" s="5"/>
      <c r="L546" s="68"/>
      <c r="M546" s="18"/>
    </row>
    <row r="547" spans="1:13" x14ac:dyDescent="0.3">
      <c r="A547" s="13"/>
      <c r="B547" s="59" t="s">
        <v>10</v>
      </c>
      <c r="C547" s="13"/>
      <c r="D547" s="13"/>
      <c r="E547" s="13"/>
      <c r="F547" s="13"/>
      <c r="G547" s="13"/>
      <c r="H547" s="13"/>
      <c r="I547" s="13"/>
      <c r="J547" s="2"/>
      <c r="K547" s="2"/>
      <c r="L547" s="67"/>
      <c r="M547" s="19"/>
    </row>
    <row r="548" spans="1:13" x14ac:dyDescent="0.3">
      <c r="A548" s="13" t="s">
        <v>19</v>
      </c>
      <c r="B548" s="59" t="s">
        <v>170</v>
      </c>
      <c r="C548" s="13"/>
      <c r="D548" s="13"/>
      <c r="E548" s="13"/>
      <c r="F548" s="13"/>
      <c r="G548" s="13"/>
      <c r="H548" s="13"/>
      <c r="I548" s="13"/>
      <c r="J548" s="2"/>
      <c r="K548" s="2"/>
      <c r="L548" s="67"/>
      <c r="M548" s="19"/>
    </row>
    <row r="549" spans="1:13" x14ac:dyDescent="0.3">
      <c r="A549" s="21" t="s">
        <v>19</v>
      </c>
      <c r="B549" s="30" t="s">
        <v>151</v>
      </c>
      <c r="C549" s="21"/>
      <c r="D549" s="21"/>
      <c r="E549" s="21"/>
      <c r="F549" s="21"/>
      <c r="G549" s="21"/>
      <c r="H549" s="21"/>
      <c r="I549" s="21"/>
      <c r="J549" s="2"/>
      <c r="K549" s="2"/>
      <c r="L549" s="67"/>
      <c r="M549" s="20"/>
    </row>
    <row r="550" spans="1:13" x14ac:dyDescent="0.3">
      <c r="A550" s="13"/>
      <c r="B550" s="59" t="s">
        <v>11</v>
      </c>
      <c r="C550" s="4"/>
      <c r="D550" s="13"/>
      <c r="E550" s="13"/>
      <c r="F550" s="13"/>
      <c r="G550" s="13"/>
      <c r="H550" s="13"/>
      <c r="I550" s="13"/>
      <c r="J550" s="2"/>
      <c r="K550" s="2"/>
      <c r="L550" s="67"/>
      <c r="M550" s="19"/>
    </row>
    <row r="551" spans="1:13" x14ac:dyDescent="0.3">
      <c r="A551" s="32" t="s">
        <v>19</v>
      </c>
      <c r="B551" s="30" t="s">
        <v>151</v>
      </c>
      <c r="C551" s="4"/>
      <c r="D551" s="13"/>
      <c r="E551" s="13"/>
      <c r="F551" s="13"/>
      <c r="G551" s="13"/>
      <c r="H551" s="13"/>
      <c r="I551" s="13"/>
      <c r="J551" s="2"/>
      <c r="K551" s="2"/>
      <c r="L551" s="67"/>
      <c r="M551" s="19"/>
    </row>
    <row r="552" spans="1:13" x14ac:dyDescent="0.3">
      <c r="A552" s="32"/>
      <c r="B552" s="30" t="s">
        <v>152</v>
      </c>
      <c r="C552" s="4"/>
      <c r="D552" s="13"/>
      <c r="E552" s="13"/>
      <c r="F552" s="13"/>
      <c r="G552" s="13"/>
      <c r="H552" s="13"/>
      <c r="I552" s="13"/>
      <c r="J552" s="2"/>
      <c r="K552" s="2"/>
      <c r="L552" s="67"/>
      <c r="M552" s="19"/>
    </row>
    <row r="553" spans="1:13" x14ac:dyDescent="0.3">
      <c r="A553" s="32" t="s">
        <v>19</v>
      </c>
      <c r="B553" s="30" t="s">
        <v>151</v>
      </c>
      <c r="C553" s="4"/>
      <c r="D553" s="13"/>
      <c r="E553" s="13"/>
      <c r="F553" s="13"/>
      <c r="G553" s="13"/>
      <c r="H553" s="13"/>
      <c r="I553" s="13"/>
      <c r="J553" s="2"/>
      <c r="K553" s="2"/>
      <c r="L553" s="67"/>
      <c r="M553" s="19"/>
    </row>
    <row r="554" spans="1:13" ht="36" x14ac:dyDescent="0.3">
      <c r="A554" s="14" t="s">
        <v>133</v>
      </c>
      <c r="B554" s="39" t="s">
        <v>108</v>
      </c>
      <c r="C554" s="54"/>
      <c r="D554" s="14"/>
      <c r="E554" s="14"/>
      <c r="F554" s="14"/>
      <c r="G554" s="14"/>
      <c r="H554" s="14"/>
      <c r="I554" s="14"/>
      <c r="J554" s="5"/>
      <c r="K554" s="5"/>
      <c r="L554" s="68"/>
      <c r="M554" s="15"/>
    </row>
    <row r="555" spans="1:13" x14ac:dyDescent="0.3">
      <c r="A555" s="13"/>
      <c r="B555" s="59" t="s">
        <v>10</v>
      </c>
      <c r="C555" s="54"/>
      <c r="D555" s="12"/>
      <c r="E555" s="12"/>
      <c r="F555" s="12"/>
      <c r="G555" s="12"/>
      <c r="H555" s="12"/>
      <c r="I555" s="12"/>
      <c r="J555" s="5"/>
      <c r="K555" s="5"/>
      <c r="L555" s="68"/>
      <c r="M555" s="18"/>
    </row>
    <row r="556" spans="1:13" x14ac:dyDescent="0.3">
      <c r="A556" s="13" t="s">
        <v>19</v>
      </c>
      <c r="B556" s="59" t="s">
        <v>170</v>
      </c>
      <c r="C556" s="54"/>
      <c r="D556" s="12"/>
      <c r="E556" s="12"/>
      <c r="F556" s="12"/>
      <c r="G556" s="12"/>
      <c r="H556" s="12"/>
      <c r="I556" s="12"/>
      <c r="J556" s="5"/>
      <c r="K556" s="5"/>
      <c r="L556" s="68"/>
      <c r="M556" s="18"/>
    </row>
    <row r="557" spans="1:13" x14ac:dyDescent="0.3">
      <c r="A557" s="21" t="s">
        <v>19</v>
      </c>
      <c r="B557" s="30" t="s">
        <v>151</v>
      </c>
      <c r="C557" s="4"/>
      <c r="D557" s="14"/>
      <c r="E557" s="14"/>
      <c r="F557" s="14"/>
      <c r="G557" s="14"/>
      <c r="H557" s="14"/>
      <c r="I557" s="14"/>
      <c r="J557" s="5"/>
      <c r="K557" s="5"/>
      <c r="L557" s="68"/>
      <c r="M557" s="15"/>
    </row>
    <row r="558" spans="1:13" x14ac:dyDescent="0.3">
      <c r="A558" s="13"/>
      <c r="B558" s="59" t="s">
        <v>11</v>
      </c>
      <c r="C558" s="4"/>
      <c r="D558" s="13"/>
      <c r="E558" s="53"/>
      <c r="F558" s="53"/>
      <c r="G558" s="53"/>
      <c r="H558" s="53"/>
      <c r="I558" s="13"/>
      <c r="J558" s="2"/>
      <c r="K558" s="2"/>
      <c r="L558" s="67"/>
      <c r="M558" s="20"/>
    </row>
    <row r="559" spans="1:13" x14ac:dyDescent="0.3">
      <c r="A559" s="32" t="s">
        <v>19</v>
      </c>
      <c r="B559" s="30" t="s">
        <v>151</v>
      </c>
      <c r="C559" s="4"/>
      <c r="D559" s="13"/>
      <c r="E559" s="13"/>
      <c r="F559" s="13"/>
      <c r="G559" s="13"/>
      <c r="H559" s="13"/>
      <c r="I559" s="13"/>
      <c r="J559" s="5"/>
      <c r="K559" s="5"/>
      <c r="L559" s="68"/>
      <c r="M559" s="15"/>
    </row>
    <row r="560" spans="1:13" x14ac:dyDescent="0.3">
      <c r="A560" s="32"/>
      <c r="B560" s="30" t="s">
        <v>152</v>
      </c>
      <c r="C560" s="4"/>
      <c r="D560" s="13"/>
      <c r="E560" s="13"/>
      <c r="F560" s="13"/>
      <c r="G560" s="13"/>
      <c r="H560" s="13"/>
      <c r="I560" s="13"/>
      <c r="J560" s="5"/>
      <c r="K560" s="5"/>
      <c r="L560" s="68"/>
      <c r="M560" s="15"/>
    </row>
    <row r="561" spans="1:13" x14ac:dyDescent="0.3">
      <c r="A561" s="32" t="s">
        <v>19</v>
      </c>
      <c r="B561" s="30" t="s">
        <v>151</v>
      </c>
      <c r="C561" s="4"/>
      <c r="D561" s="13"/>
      <c r="E561" s="13"/>
      <c r="F561" s="13"/>
      <c r="G561" s="13"/>
      <c r="H561" s="13"/>
      <c r="I561" s="13"/>
      <c r="J561" s="5"/>
      <c r="K561" s="5"/>
      <c r="L561" s="68"/>
      <c r="M561" s="20"/>
    </row>
    <row r="562" spans="1:13" ht="27" customHeight="1" x14ac:dyDescent="0.3">
      <c r="A562" s="14" t="s">
        <v>135</v>
      </c>
      <c r="B562" s="39" t="s">
        <v>134</v>
      </c>
      <c r="C562" s="4"/>
      <c r="D562" s="14"/>
      <c r="E562" s="14"/>
      <c r="F562" s="14"/>
      <c r="G562" s="14"/>
      <c r="H562" s="14"/>
      <c r="I562" s="14"/>
      <c r="J562" s="5"/>
      <c r="K562" s="5"/>
      <c r="L562" s="68"/>
      <c r="M562" s="15"/>
    </row>
    <row r="563" spans="1:13" x14ac:dyDescent="0.3">
      <c r="A563" s="13"/>
      <c r="B563" s="59" t="s">
        <v>10</v>
      </c>
      <c r="C563" s="4"/>
      <c r="D563" s="13"/>
      <c r="E563" s="13"/>
      <c r="F563" s="13"/>
      <c r="G563" s="13"/>
      <c r="H563" s="13"/>
      <c r="I563" s="13"/>
      <c r="J563" s="2"/>
      <c r="K563" s="2"/>
      <c r="L563" s="67"/>
      <c r="M563" s="19"/>
    </row>
    <row r="564" spans="1:13" x14ac:dyDescent="0.3">
      <c r="A564" s="13" t="s">
        <v>19</v>
      </c>
      <c r="B564" s="59" t="s">
        <v>170</v>
      </c>
      <c r="C564" s="4"/>
      <c r="D564" s="13"/>
      <c r="E564" s="13"/>
      <c r="F564" s="13"/>
      <c r="G564" s="13"/>
      <c r="H564" s="13"/>
      <c r="I564" s="13"/>
      <c r="J564" s="2"/>
      <c r="K564" s="2"/>
      <c r="L564" s="67"/>
      <c r="M564" s="19"/>
    </row>
    <row r="565" spans="1:13" x14ac:dyDescent="0.3">
      <c r="A565" s="21" t="s">
        <v>19</v>
      </c>
      <c r="B565" s="30" t="s">
        <v>151</v>
      </c>
      <c r="C565" s="4"/>
      <c r="D565" s="21"/>
      <c r="E565" s="21"/>
      <c r="F565" s="21"/>
      <c r="G565" s="21"/>
      <c r="H565" s="21"/>
      <c r="I565" s="21"/>
      <c r="J565" s="2"/>
      <c r="K565" s="2"/>
      <c r="L565" s="67"/>
      <c r="M565" s="20"/>
    </row>
    <row r="566" spans="1:13" x14ac:dyDescent="0.3">
      <c r="A566" s="13"/>
      <c r="B566" s="30" t="s">
        <v>11</v>
      </c>
      <c r="C566" s="4"/>
      <c r="D566" s="13"/>
      <c r="E566" s="53"/>
      <c r="F566" s="53"/>
      <c r="G566" s="53"/>
      <c r="H566" s="53"/>
      <c r="I566" s="13"/>
      <c r="J566" s="2"/>
      <c r="K566" s="2"/>
      <c r="L566" s="67"/>
      <c r="M566" s="20"/>
    </row>
    <row r="567" spans="1:13" x14ac:dyDescent="0.3">
      <c r="A567" s="32" t="s">
        <v>19</v>
      </c>
      <c r="B567" s="30" t="s">
        <v>151</v>
      </c>
      <c r="C567" s="4"/>
      <c r="D567" s="13"/>
      <c r="E567" s="13"/>
      <c r="F567" s="13"/>
      <c r="G567" s="13"/>
      <c r="H567" s="13"/>
      <c r="I567" s="13"/>
      <c r="J567" s="2"/>
      <c r="K567" s="2"/>
      <c r="L567" s="67"/>
      <c r="M567" s="20"/>
    </row>
    <row r="568" spans="1:13" x14ac:dyDescent="0.3">
      <c r="A568" s="32"/>
      <c r="B568" s="30" t="s">
        <v>152</v>
      </c>
      <c r="C568" s="4"/>
      <c r="D568" s="13"/>
      <c r="E568" s="13"/>
      <c r="F568" s="13"/>
      <c r="G568" s="13"/>
      <c r="H568" s="13"/>
      <c r="I568" s="13"/>
      <c r="J568" s="2"/>
      <c r="K568" s="2"/>
      <c r="L568" s="67"/>
      <c r="M568" s="20"/>
    </row>
    <row r="569" spans="1:13" x14ac:dyDescent="0.3">
      <c r="A569" s="32" t="s">
        <v>19</v>
      </c>
      <c r="B569" s="30" t="s">
        <v>151</v>
      </c>
      <c r="C569" s="4"/>
      <c r="D569" s="13"/>
      <c r="E569" s="13"/>
      <c r="F569" s="13"/>
      <c r="G569" s="13"/>
      <c r="H569" s="13"/>
      <c r="I569" s="13"/>
      <c r="J569" s="2"/>
      <c r="K569" s="2"/>
      <c r="L569" s="67"/>
      <c r="M569" s="20"/>
    </row>
    <row r="570" spans="1:13" ht="28.2" customHeight="1" x14ac:dyDescent="0.3">
      <c r="A570" s="14" t="s">
        <v>136</v>
      </c>
      <c r="B570" s="39" t="s">
        <v>127</v>
      </c>
      <c r="C570" s="4"/>
      <c r="D570" s="14"/>
      <c r="E570" s="14"/>
      <c r="F570" s="14"/>
      <c r="G570" s="14"/>
      <c r="H570" s="14"/>
      <c r="I570" s="14"/>
      <c r="J570" s="5"/>
      <c r="K570" s="5"/>
      <c r="L570" s="68"/>
      <c r="M570" s="15"/>
    </row>
    <row r="571" spans="1:13" x14ac:dyDescent="0.3">
      <c r="A571" s="13"/>
      <c r="B571" s="59" t="s">
        <v>10</v>
      </c>
      <c r="C571" s="4"/>
      <c r="D571" s="13"/>
      <c r="E571" s="13"/>
      <c r="F571" s="13"/>
      <c r="G571" s="13"/>
      <c r="H571" s="13"/>
      <c r="I571" s="13"/>
      <c r="J571" s="2"/>
      <c r="K571" s="2"/>
      <c r="L571" s="67"/>
      <c r="M571" s="19"/>
    </row>
    <row r="572" spans="1:13" x14ac:dyDescent="0.3">
      <c r="A572" s="13" t="s">
        <v>19</v>
      </c>
      <c r="B572" s="59" t="s">
        <v>170</v>
      </c>
      <c r="C572" s="4"/>
      <c r="D572" s="13"/>
      <c r="E572" s="13"/>
      <c r="F572" s="13"/>
      <c r="G572" s="13"/>
      <c r="H572" s="13"/>
      <c r="I572" s="13"/>
      <c r="J572" s="2"/>
      <c r="K572" s="2"/>
      <c r="L572" s="67"/>
      <c r="M572" s="19"/>
    </row>
    <row r="573" spans="1:13" x14ac:dyDescent="0.3">
      <c r="A573" s="21" t="s">
        <v>19</v>
      </c>
      <c r="B573" s="30" t="s">
        <v>151</v>
      </c>
      <c r="C573" s="4"/>
      <c r="D573" s="21"/>
      <c r="E573" s="21"/>
      <c r="F573" s="21"/>
      <c r="G573" s="21"/>
      <c r="H573" s="21"/>
      <c r="I573" s="21"/>
      <c r="J573" s="2"/>
      <c r="K573" s="2"/>
      <c r="L573" s="67"/>
      <c r="M573" s="20"/>
    </row>
    <row r="574" spans="1:13" x14ac:dyDescent="0.3">
      <c r="A574" s="13"/>
      <c r="B574" s="30" t="s">
        <v>11</v>
      </c>
      <c r="C574" s="4"/>
      <c r="D574" s="13"/>
      <c r="E574" s="53"/>
      <c r="F574" s="53"/>
      <c r="G574" s="53"/>
      <c r="H574" s="53"/>
      <c r="I574" s="21"/>
      <c r="J574" s="2"/>
      <c r="K574" s="2"/>
      <c r="L574" s="67"/>
      <c r="M574" s="20"/>
    </row>
    <row r="575" spans="1:13" x14ac:dyDescent="0.3">
      <c r="A575" s="32" t="s">
        <v>19</v>
      </c>
      <c r="B575" s="30" t="s">
        <v>151</v>
      </c>
      <c r="C575" s="4"/>
      <c r="D575" s="13"/>
      <c r="E575" s="13"/>
      <c r="F575" s="13"/>
      <c r="G575" s="13"/>
      <c r="H575" s="13"/>
      <c r="I575" s="21"/>
      <c r="J575" s="2"/>
      <c r="K575" s="2"/>
      <c r="L575" s="67"/>
      <c r="M575" s="20"/>
    </row>
    <row r="576" spans="1:13" x14ac:dyDescent="0.3">
      <c r="A576" s="32"/>
      <c r="B576" s="30" t="s">
        <v>152</v>
      </c>
      <c r="C576" s="4"/>
      <c r="D576" s="13"/>
      <c r="E576" s="13"/>
      <c r="F576" s="13"/>
      <c r="G576" s="13"/>
      <c r="H576" s="13"/>
      <c r="I576" s="21"/>
      <c r="J576" s="2"/>
      <c r="K576" s="2"/>
      <c r="L576" s="67"/>
      <c r="M576" s="20"/>
    </row>
    <row r="577" spans="1:13" x14ac:dyDescent="0.3">
      <c r="A577" s="32" t="s">
        <v>19</v>
      </c>
      <c r="B577" s="30" t="s">
        <v>151</v>
      </c>
      <c r="C577" s="4"/>
      <c r="D577" s="13"/>
      <c r="E577" s="13"/>
      <c r="F577" s="13"/>
      <c r="G577" s="13"/>
      <c r="H577" s="13"/>
      <c r="I577" s="21"/>
      <c r="J577" s="2"/>
      <c r="K577" s="2"/>
      <c r="L577" s="67"/>
      <c r="M577" s="20"/>
    </row>
    <row r="578" spans="1:13" ht="27" customHeight="1" x14ac:dyDescent="0.3">
      <c r="A578" s="14" t="s">
        <v>137</v>
      </c>
      <c r="B578" s="39" t="s">
        <v>113</v>
      </c>
      <c r="C578" s="4"/>
      <c r="D578" s="14"/>
      <c r="E578" s="14"/>
      <c r="F578" s="14"/>
      <c r="G578" s="14"/>
      <c r="H578" s="14"/>
      <c r="I578" s="14"/>
      <c r="J578" s="5"/>
      <c r="K578" s="5"/>
      <c r="L578" s="68"/>
      <c r="M578" s="15"/>
    </row>
    <row r="579" spans="1:13" x14ac:dyDescent="0.3">
      <c r="A579" s="13"/>
      <c r="B579" s="59" t="s">
        <v>10</v>
      </c>
      <c r="C579" s="4"/>
      <c r="D579" s="13"/>
      <c r="E579" s="13"/>
      <c r="F579" s="13"/>
      <c r="G579" s="13"/>
      <c r="H579" s="13"/>
      <c r="I579" s="13"/>
      <c r="J579" s="2"/>
      <c r="K579" s="2"/>
      <c r="L579" s="67"/>
      <c r="M579" s="19"/>
    </row>
    <row r="580" spans="1:13" x14ac:dyDescent="0.3">
      <c r="A580" s="13" t="s">
        <v>19</v>
      </c>
      <c r="B580" s="59" t="s">
        <v>170</v>
      </c>
      <c r="C580" s="4"/>
      <c r="D580" s="13"/>
      <c r="E580" s="13"/>
      <c r="F580" s="13"/>
      <c r="G580" s="13"/>
      <c r="H580" s="13"/>
      <c r="I580" s="13"/>
      <c r="J580" s="2"/>
      <c r="K580" s="2"/>
      <c r="L580" s="67"/>
      <c r="M580" s="19"/>
    </row>
    <row r="581" spans="1:13" x14ac:dyDescent="0.3">
      <c r="A581" s="21" t="s">
        <v>19</v>
      </c>
      <c r="B581" s="30" t="s">
        <v>151</v>
      </c>
      <c r="C581" s="4"/>
      <c r="D581" s="21"/>
      <c r="E581" s="21"/>
      <c r="F581" s="21"/>
      <c r="G581" s="21"/>
      <c r="H581" s="21"/>
      <c r="I581" s="21"/>
      <c r="J581" s="2"/>
      <c r="K581" s="2"/>
      <c r="L581" s="67"/>
      <c r="M581" s="20"/>
    </row>
    <row r="582" spans="1:13" x14ac:dyDescent="0.3">
      <c r="A582" s="13"/>
      <c r="B582" s="30" t="s">
        <v>11</v>
      </c>
      <c r="C582" s="4"/>
      <c r="D582" s="13"/>
      <c r="E582" s="53"/>
      <c r="F582" s="53"/>
      <c r="G582" s="53"/>
      <c r="H582" s="53"/>
      <c r="I582" s="13"/>
      <c r="J582" s="2"/>
      <c r="K582" s="2"/>
      <c r="L582" s="67"/>
      <c r="M582" s="20"/>
    </row>
    <row r="583" spans="1:13" x14ac:dyDescent="0.3">
      <c r="A583" s="32" t="s">
        <v>19</v>
      </c>
      <c r="B583" s="30" t="s">
        <v>151</v>
      </c>
      <c r="C583" s="4"/>
      <c r="D583" s="13"/>
      <c r="E583" s="13"/>
      <c r="F583" s="13"/>
      <c r="G583" s="13"/>
      <c r="H583" s="13"/>
      <c r="I583" s="21"/>
      <c r="J583" s="2"/>
      <c r="K583" s="2"/>
      <c r="L583" s="67"/>
      <c r="M583" s="20"/>
    </row>
    <row r="584" spans="1:13" x14ac:dyDescent="0.3">
      <c r="A584" s="32"/>
      <c r="B584" s="30" t="s">
        <v>152</v>
      </c>
      <c r="C584" s="4"/>
      <c r="D584" s="13"/>
      <c r="E584" s="13"/>
      <c r="F584" s="13"/>
      <c r="G584" s="13"/>
      <c r="H584" s="13"/>
      <c r="I584" s="21"/>
      <c r="J584" s="2"/>
      <c r="K584" s="2"/>
      <c r="L584" s="67"/>
      <c r="M584" s="20"/>
    </row>
    <row r="585" spans="1:13" x14ac:dyDescent="0.3">
      <c r="A585" s="79" t="s">
        <v>19</v>
      </c>
      <c r="B585" s="80" t="s">
        <v>151</v>
      </c>
      <c r="C585" s="55"/>
      <c r="D585" s="40"/>
      <c r="E585" s="40"/>
      <c r="F585" s="40"/>
      <c r="G585" s="40"/>
      <c r="H585" s="40"/>
      <c r="I585" s="81"/>
      <c r="J585" s="56"/>
      <c r="K585" s="56"/>
      <c r="L585" s="76"/>
      <c r="M585" s="82"/>
    </row>
  </sheetData>
  <mergeCells count="22">
    <mergeCell ref="J1:M1"/>
    <mergeCell ref="E7:E8"/>
    <mergeCell ref="A2:M2"/>
    <mergeCell ref="A3:M3"/>
    <mergeCell ref="E4:M4"/>
    <mergeCell ref="A5:A8"/>
    <mergeCell ref="B5:B8"/>
    <mergeCell ref="C5:E5"/>
    <mergeCell ref="I5:J5"/>
    <mergeCell ref="M5:M8"/>
    <mergeCell ref="C6:C8"/>
    <mergeCell ref="D6:E6"/>
    <mergeCell ref="G6:G8"/>
    <mergeCell ref="D7:D8"/>
    <mergeCell ref="A312:B312"/>
    <mergeCell ref="L5:L8"/>
    <mergeCell ref="I6:I8"/>
    <mergeCell ref="J6:J8"/>
    <mergeCell ref="G5:H5"/>
    <mergeCell ref="H6:H8"/>
    <mergeCell ref="K5:K8"/>
    <mergeCell ref="F5:F8"/>
  </mergeCells>
  <pageMargins left="0.11811023622047245" right="0.11811023622047245" top="0.35433070866141736" bottom="0.35433070866141736" header="0.31496062992125984" footer="0.31496062992125984"/>
  <pageSetup paperSize="9" scale="8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Bieu TH</vt:lpstr>
      <vt:lpstr>Ke hoach 26-30</vt:lpstr>
      <vt:lpstr>Bieu 02. SN</vt:lpstr>
      <vt:lpstr>Bieu 01 SN</vt:lpstr>
      <vt:lpstr>bieu 02 nam</vt:lpstr>
      <vt:lpstr>'Bieu 01 SN'!Print_Area</vt:lpstr>
      <vt:lpstr>'Bieu 02. SN'!Print_Area</vt:lpstr>
      <vt:lpstr>'Bieu TH'!Print_Area</vt:lpstr>
      <vt:lpstr>'Ke hoach 26-30'!Print_Area</vt:lpstr>
      <vt:lpstr>'Bieu 01 SN'!Print_Titles</vt:lpstr>
      <vt:lpstr>'bieu 02 nam'!Print_Titles</vt:lpstr>
      <vt:lpstr>'Bieu 02. SN'!Print_Titles</vt:lpstr>
      <vt:lpstr>'Bieu TH'!Print_Titles</vt:lpstr>
      <vt:lpstr>'Ke hoach 26-30'!Print_Titles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Dinh Thuy Quynh</dc:creator>
  <cp:lastModifiedBy>Admin</cp:lastModifiedBy>
  <cp:lastPrinted>2026-06-24T14:42:03Z</cp:lastPrinted>
  <dcterms:created xsi:type="dcterms:W3CDTF">2024-05-17T02:48:43Z</dcterms:created>
  <dcterms:modified xsi:type="dcterms:W3CDTF">2026-07-07T15:11:28Z</dcterms:modified>
</cp:coreProperties>
</file>